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8800" windowHeight="121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5" i="10" l="1"/>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BE34" i="10"/>
  <c r="AM34" i="10"/>
  <c r="C34" i="10"/>
  <c r="C35" i="10" s="1"/>
  <c r="U34" i="10" s="1"/>
  <c r="U35" i="10" s="1"/>
  <c r="BW34" i="10" l="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<sst xmlns="http://schemas.openxmlformats.org/spreadsheetml/2006/main" count="1135" uniqueCount="576">
  <si>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</si>
  <si>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</si>
  <si>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</si>
  <si>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</si>
  <si>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</si>
  <si>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</si>
  <si>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</si>
  <si>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</si>
  <si>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</si>
  <si>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</si>
  <si>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</si>
  <si>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</si>
  <si>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</si>
  <si>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</si>
  <si>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</si>
  <si>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</si>
  <si>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</si>
  <si>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</si>
  <si>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</si>
  <si>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</si>
  <si>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</si>
  <si>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</si>
  <si>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</si>
  <si>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</si>
  <si>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</si>
  <si>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</si>
  <si>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</si>
  <si>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</si>
  <si>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</si>
  <si>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</si>
  <si>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</si>
  <si>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</si>
  <si>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</si>
  <si>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</si>
  <si>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</si>
  <si>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</si>
  <si>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</si>
  <si>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</si>
  <si>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</si>
  <si>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</si>
  <si>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</si>
  <si>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</si>
  <si>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</si>
  <si>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</si>
  <si>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</si>
  <si>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</si>
  <si>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</si>
  <si>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</si>
  <si>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</si>
  <si>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</si>
  <si>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</si>
  <si>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</si>
  <si>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</si>
  <si>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</si>
  <si>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</si>
  <si>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</si>
  <si>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</si>
  <si>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</si>
  <si>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</si>
  <si>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</si>
  <si>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</si>
  <si>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</si>
  <si>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</si>
  <si>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</si>
  <si>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</si>
  <si>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</si>
  <si>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</si>
  <si>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</si>
  <si>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</si>
  <si>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</si>
  <si>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</si>
  <si>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</si>
  <si>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</si>
  <si>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</si>
  <si>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</si>
  <si>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</si>
  <si>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</si>
  <si>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</si>
  <si>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</si>
  <si>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</si>
  <si>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</si>
  <si>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</si>
  <si>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</si>
  <si>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</si>
  <si>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</si>
  <si>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</si>
  <si>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</si>
  <si>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</si>
  <si>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</si>
  <si>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</si>
  <si>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</si>
  <si>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</si>
  <si>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</si>
  <si>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</si>
  <si>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</si>
  <si>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</si>
  <si>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</si>
  <si>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</si>
  <si>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</si>
  <si>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</si>
  <si>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</si>
  <si>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</si>
  <si>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</si>
  <si>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</si>
  <si>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</si>
  <si>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</si>
  <si>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</si>
  <si>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</si>
  <si>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</si>
  <si>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</si>
  <si>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</si>
  <si>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</si>
  <si>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</si>
  <si>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</si>
  <si>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</si>
  <si>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</si>
  <si>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</si>
  <si>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</si>
  <si>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</si>
  <si>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</si>
  <si>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</si>
  <si>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</si>
  <si>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</si>
  <si>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</si>
  <si>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</si>
  <si>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</si>
  <si>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</si>
  <si>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</si>
  <si>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</si>
  <si>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</si>
  <si>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</si>
  <si>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</si>
  <si>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</si>
  <si>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</si>
  <si>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</si>
  <si>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</si>
  <si>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</si>
  <si>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</si>
  <si>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</si>
  <si>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</si>
  <si>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</si>
  <si>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</si>
  <si>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</si>
  <si>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</si>
  <si>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-2.7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</si>
  <si>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</si>
  <si>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</si>
  <si>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</si>
  <si>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</si>
  <si>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</si>
  <si>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</si>
  <si>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</si>
  <si>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</si>
  <si>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</si>
  <si>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</si>
  <si>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</si>
  <si>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</si>
  <si>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</si>
  <si>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</si>
  <si>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</si>
  <si>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</si>
  <si>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</si>
  <si>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</si>
  <si>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</si>
  <si>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</si>
  <si>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</si>
  <si>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</si>
  <si>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</si>
  <si>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</si>
  <si>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</si>
  <si>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</si>
  <si>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</si>
  <si>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</si>
  <si>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</si>
  <si>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</si>
  <si>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</si>
  <si>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</si>
  <si>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</si>
  <si>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</si>
  <si>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</si>
  <si>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</si>
  <si>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</si>
  <si>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</si>
  <si>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</si>
  <si>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</si>
  <si>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</si>
  <si>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</si>
  <si>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</si>
  <si>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</si>
  <si>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</si>
  <si>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</si>
  <si>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</si>
  <si>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</si>
  <si>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</si>
  <si>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</si>
  <si>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</si>
  <si>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</si>
  <si>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</si>
  <si>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</si>
  <si>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</si>
  <si>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</si>
  <si>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</si>
  <si>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</si>
  <si>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福岡県川崎町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</si>
  <si>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</si>
  <si>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</si>
  <si>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</si>
  <si>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</si>
  <si>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</si>
  <si>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</si>
  <si>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</si>
  <si>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</si>
  <si>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</si>
  <si>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</si>
  <si>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</si>
  <si>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</si>
  <si>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</si>
  <si>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</si>
  <si>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</si>
  <si>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</si>
  <si>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</si>
  <si>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</si>
  <si>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</si>
  <si>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</si>
  <si>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</si>
  <si>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</si>
  <si>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</si>
  <si>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</si>
  <si>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</si>
  <si>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</si>
  <si>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</si>
  <si>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</si>
  <si>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</si>
  <si>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</si>
  <si>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</si>
  <si>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</si>
  <si>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</si>
  <si>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</si>
  <si>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</si>
  <si>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</si>
  <si>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</si>
  <si>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</si>
  <si>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</si>
  <si>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</si>
  <si>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</si>
  <si>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</si>
  <si>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</si>
  <si>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</si>
  <si>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</si>
  <si>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</si>
  <si>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</si>
  <si>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</si>
  <si>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</si>
  <si>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</si>
  <si>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</si>
  <si>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</si>
  <si>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</si>
  <si>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</si>
  <si>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</si>
  <si>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</si>
  <si>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</si>
  <si>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</si>
  <si>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</si>
  <si>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</si>
  <si>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</si>
  <si>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</si>
  <si>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</si>
  <si>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</si>
  <si>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</si>
  <si>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</si>
  <si>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</si>
  <si>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</si>
  <si>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</si>
  <si>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</si>
  <si>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</si>
  <si>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</si>
  <si>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</si>
  <si>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</si>
  <si>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</si>
  <si>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</si>
  <si>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</si>
  <si>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</si>
  <si>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</si>
  <si>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</si>
  <si>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</si>
  <si>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</si>
  <si>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</si>
  <si>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</si>
  <si>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</si>
  <si>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</si>
  <si>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</si>
  <si>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</si>
  <si>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</si>
  <si>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</si>
  <si>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</si>
  <si>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</si>
  <si>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</si>
  <si>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</si>
  <si>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</si>
  <si>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</si>
  <si>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</si>
  <si>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</si>
  <si>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</si>
  <si>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</si>
  <si>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</si>
  <si>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</si>
  <si>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</si>
  <si>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</si>
  <si>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</si>
  <si>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</si>
  <si>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</si>
  <si>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</si>
  <si>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</si>
  <si>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</si>
  <si>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</si>
  <si>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</si>
  <si>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</si>
  <si>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</si>
  <si>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</si>
  <si>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</si>
  <si>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</si>
  <si>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</si>
  <si>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</si>
  <si>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</si>
  <si>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</si>
  <si>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</si>
  <si>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</si>
  <si>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</si>
  <si>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</si>
  <si>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</si>
  <si>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</si>
  <si>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</si>
  <si>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</si>
  <si>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</si>
  <si>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</si>
  <si>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</si>
  <si>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</si>
  <si>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</si>
  <si>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</si>
  <si>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</si>
  <si>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</si>
  <si>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</si>
  <si>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</si>
  <si>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</si>
  <si>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</si>
  <si>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</si>
  <si>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</si>
  <si>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</si>
  <si>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</si>
  <si>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</si>
  <si>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</si>
  <si>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</si>
  <si>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</si>
  <si>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</si>
  <si>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福岡県川崎町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</si>
  <si>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</si>
  <si>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</si>
  <si>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</si>
  <si>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</si>
  <si>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</si>
  <si>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</si>
  <si>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</si>
  <si>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</si>
  <si>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</si>
  <si>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</si>
  <si>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</si>
  <si>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</si>
  <si>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</si>
  <si>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</si>
  <si>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</si>
  <si>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</si>
  <si>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</si>
  <si>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</si>
  <si>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</si>
  <si>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</si>
  <si>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</si>
  <si>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</si>
  <si>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</si>
  <si>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</si>
  <si>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</si>
  <si>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</si>
  <si>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</si>
  <si>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</si>
  <si>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</si>
  <si>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</si>
  <si>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</si>
  <si>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</si>
  <si>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</si>
  <si>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</si>
  <si>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</si>
  <si>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</si>
  <si>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</si>
  <si>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</si>
  <si>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</si>
  <si>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</si>
  <si>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</si>
  <si>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</si>
  <si>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</si>
  <si>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</si>
  <si>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</si>
  <si>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</si>
  <si>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</si>
  <si>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</si>
  <si>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</si>
  <si>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</si>
  <si>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</si>
  <si>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</si>
  <si>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</si>
  <si>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</si>
  <si>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</si>
  <si>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</si>
  <si>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</si>
  <si>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</si>
  <si>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</si>
  <si>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</si>
  <si>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</si>
  <si>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</si>
  <si>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</si>
  <si>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</si>
  <si>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</si>
  <si>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</si>
  <si>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</si>
  <si>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</si>
  <si>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</si>
  <si>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</si>
  <si>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</si>
  <si>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</si>
  <si>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</si>
  <si>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</si>
  <si>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</si>
  <si>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</si>
  <si>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</si>
  <si>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</si>
  <si>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</si>
  <si>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</si>
  <si>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</si>
  <si>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</si>
  <si>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</si>
  <si>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</si>
  <si>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</si>
  <si>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</si>
  <si>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</si>
  <si>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</si>
  <si>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</si>
  <si>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</si>
  <si>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</si>
  <si>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</si>
  <si>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</si>
  <si>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</si>
  <si>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</si>
  <si>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</si>
  <si>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</si>
  <si>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</si>
  <si>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</si>
  <si>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</si>
  <si>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</si>
  <si>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</si>
  <si>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</si>
  <si>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</si>
  <si>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</si>
  <si>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</si>
  <si>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</si>
  <si>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</si>
  <si>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</si>
  <si>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</si>
  <si>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</si>
  <si>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</si>
  <si>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</si>
  <si>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</si>
  <si>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</si>
  <si>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</si>
  <si>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</si>
  <si>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</si>
  <si>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</si>
  <si>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</si>
  <si>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</si>
  <si>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</si>
  <si>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</si>
  <si>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</si>
  <si>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</si>
  <si>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</si>
  <si>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</si>
  <si>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</si>
  <si>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</si>
  <si>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</si>
  <si>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</si>
  <si>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</si>
  <si>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</si>
  <si>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</si>
  <si>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</si>
  <si>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</si>
  <si>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</si>
  <si>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</si>
  <si>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</si>
  <si>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</si>
  <si>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</si>
  <si>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</si>
  <si>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</si>
  <si>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</si>
  <si>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</si>
  <si>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</si>
  <si>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</si>
  <si>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</si>
  <si>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</si>
  <si>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</si>
  <si>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</si>
  <si>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</si>
  <si>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</si>
  <si>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</si>
  <si>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</si>
  <si>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</si>
  <si>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</si>
  <si>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</si>
  <si>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</si>
  <si>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</si>
  <si>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</si>
  <si>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</si>
  <si>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</si>
  <si>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</si>
  <si>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</si>
  <si>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</si>
  <si>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</si>
  <si>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</si>
  <si>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</si>
  <si>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</si>
  <si>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11.88</t>
  </si>
  <si>
    <t>▲ 5.12</t>
  </si>
  <si>
    <t>学校給食センター特別会計</t>
  </si>
  <si>
    <t>▲ 0.03</t>
  </si>
  <si>
    <t>▲ 0.02</t>
  </si>
  <si>
    <t>▲ 0.01</t>
  </si>
  <si>
    <t>▲ 0.00</t>
  </si>
  <si>
    <t>一般会計</t>
  </si>
  <si>
    <t>国民健康保険事業勘定特別会計</t>
  </si>
  <si>
    <t>後期高齢者医療特別会計</t>
  </si>
  <si>
    <t>その他会計（赤字）</t>
  </si>
  <si>
    <t>▲ 10.86</t>
  </si>
  <si>
    <t>▲ 10.36</t>
  </si>
  <si>
    <t>その他会計（黒字）</t>
  </si>
  <si>
    <t>R01</t>
    <phoneticPr fontId="5"/>
  </si>
  <si>
    <t>R02</t>
    <phoneticPr fontId="5"/>
  </si>
  <si>
    <t>R03</t>
    <phoneticPr fontId="5"/>
  </si>
  <si>
    <t>R04</t>
    <phoneticPr fontId="5"/>
  </si>
  <si>
    <t>R05</t>
    <phoneticPr fontId="5"/>
  </si>
  <si>
    <t>-</t>
    <phoneticPr fontId="2"/>
  </si>
  <si>
    <t>〇</t>
    <phoneticPr fontId="2"/>
  </si>
  <si>
    <t>川崎町立病院</t>
    <rPh sb="0" eb="6">
      <t>カワサキチョウリツビョウイン</t>
    </rPh>
    <phoneticPr fontId="2"/>
  </si>
  <si>
    <t>-</t>
    <phoneticPr fontId="2"/>
  </si>
  <si>
    <t>公共施設等整備基金</t>
    <rPh sb="0" eb="5">
      <t>コウキョウシセツトウ</t>
    </rPh>
    <rPh sb="5" eb="9">
      <t>セイビキキン</t>
    </rPh>
    <phoneticPr fontId="5"/>
  </si>
  <si>
    <t>井堰維持管理基金</t>
    <rPh sb="0" eb="2">
      <t>イセキ</t>
    </rPh>
    <rPh sb="2" eb="8">
      <t>イジカンリキキン</t>
    </rPh>
    <phoneticPr fontId="2"/>
  </si>
  <si>
    <t>かがやけ川崎応援基金</t>
    <rPh sb="4" eb="6">
      <t>カワサキ</t>
    </rPh>
    <rPh sb="6" eb="10">
      <t>オウエンキキン</t>
    </rPh>
    <phoneticPr fontId="2"/>
  </si>
  <si>
    <t>過疎地域持続的発展特別事業基金</t>
    <rPh sb="0" eb="4">
      <t>カソチイキ</t>
    </rPh>
    <rPh sb="4" eb="7">
      <t>ジゾクテキ</t>
    </rPh>
    <rPh sb="7" eb="9">
      <t>ハッテン</t>
    </rPh>
    <rPh sb="9" eb="13">
      <t>トクベツジギョウ</t>
    </rPh>
    <rPh sb="13" eb="15">
      <t>キキン</t>
    </rPh>
    <phoneticPr fontId="2"/>
  </si>
  <si>
    <t>まちづくり基金</t>
    <rPh sb="5" eb="7">
      <t>キキン</t>
    </rPh>
    <phoneticPr fontId="2"/>
  </si>
  <si>
    <t>福岡県市町村消防団員等公務災害補償組合</t>
  </si>
  <si>
    <t>福岡県市町村職員退職手当組合（一般会計）</t>
    <rPh sb="15" eb="19">
      <t>イッパンカイケイ</t>
    </rPh>
    <phoneticPr fontId="1"/>
  </si>
  <si>
    <t>福岡県市町村職員退職手当組合（基金特別会計）</t>
    <rPh sb="15" eb="17">
      <t>キキン</t>
    </rPh>
    <rPh sb="17" eb="21">
      <t>トクベツカイケイ</t>
    </rPh>
    <phoneticPr fontId="4"/>
  </si>
  <si>
    <t>福岡県自治会館管理組合</t>
  </si>
  <si>
    <t>福岡県田川地区消防組合</t>
  </si>
  <si>
    <t>田川郡東部環境衛生施設組合</t>
  </si>
  <si>
    <t>田川地区斎場組合</t>
  </si>
  <si>
    <t>福岡県自治振興組合（一般会計）</t>
    <rPh sb="10" eb="14">
      <t>イッパンカイケイ</t>
    </rPh>
    <phoneticPr fontId="1"/>
  </si>
  <si>
    <t>福岡県自治振興組合（公文書館事業特別会計）</t>
    <rPh sb="10" eb="14">
      <t>コウブンショカン</t>
    </rPh>
    <rPh sb="14" eb="16">
      <t>ジギョウ</t>
    </rPh>
    <rPh sb="16" eb="20">
      <t>トクベツカイケイ</t>
    </rPh>
    <phoneticPr fontId="4"/>
  </si>
  <si>
    <t>田川地区清掃施設組合</t>
  </si>
  <si>
    <t>福岡県介護保険広域連合（一般会計）</t>
    <rPh sb="12" eb="16">
      <t>イッパンカイケイ</t>
    </rPh>
    <phoneticPr fontId="1"/>
  </si>
  <si>
    <t>福岡県介護保険広域連合（介護保険事業特別会計）</t>
    <rPh sb="12" eb="14">
      <t>カイゴ</t>
    </rPh>
    <rPh sb="14" eb="16">
      <t>ホケン</t>
    </rPh>
    <rPh sb="16" eb="18">
      <t>ジギョウ</t>
    </rPh>
    <rPh sb="18" eb="20">
      <t>トクベツ</t>
    </rPh>
    <rPh sb="20" eb="22">
      <t>カイケイ</t>
    </rPh>
    <phoneticPr fontId="4"/>
  </si>
  <si>
    <t>福岡県後期高齢者医療広域連合（一般会計）</t>
    <rPh sb="15" eb="19">
      <t>イッパンカイケイ</t>
    </rPh>
    <phoneticPr fontId="1"/>
  </si>
  <si>
    <t>福岡県後期高齢者医療広域連合（後期高齢者医療特別会計）</t>
    <rPh sb="15" eb="20">
      <t>コウキコウレイシャ</t>
    </rPh>
    <rPh sb="20" eb="22">
      <t>イリョウ</t>
    </rPh>
    <rPh sb="22" eb="26">
      <t>トクベツカイケイ</t>
    </rPh>
    <phoneticPr fontId="4"/>
  </si>
  <si>
    <t>田川地区広域環境衛生施設組合</t>
  </si>
  <si>
    <t>田川広域水道企業団</t>
    <rPh sb="0" eb="4">
      <t>タガワコウイキ</t>
    </rPh>
    <rPh sb="4" eb="9">
      <t>スイドウキギョウダン</t>
    </rPh>
    <phoneticPr fontId="4"/>
  </si>
  <si>
    <t>-</t>
    <phoneticPr fontId="2"/>
  </si>
  <si>
    <t>-</t>
    <phoneticPr fontId="2"/>
  </si>
  <si>
    <t>-</t>
    <phoneticPr fontId="2"/>
  </si>
  <si>
    <t>-</t>
    <phoneticPr fontId="2"/>
  </si>
  <si>
    <t>法適用企業</t>
    <rPh sb="0" eb="5">
      <t>ホウテキヨウキギョウ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</si>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</sst>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xmlns:c16r2="http://schemas.microsoft.com/office/drawing/2015/06/chart">
            <c:ext xmlns:c16="http://schemas.microsoft.com/office/drawing/2014/chart" uri="{C3380CC4-5D6E-409C-BE32-E72D297353CC}">
              <c16:uniqueId val="{00000000-F009-4B70-BAAE-36D5CC7CA3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181507</c:v>
                </c:pt>
                <c:pt idx="1">
                  <c:v>52250</c:v>
                </c:pt>
                <c:pt idx="2">
                  <c:v>61773</c:v>
                </c:pt>
                <c:pt idx="3">
                  <c:v>135654</c:v>
                </c:pt>
                <c:pt idx="4">
                  <c:v>49686</c:v>
                </c:pt>
              </c:numCache>
            </c:numRef>
          </c:val>
          <c:smooth val="0"/>
          <c:extLst xmlns:c16r2="http://schemas.microsoft.com/office/drawing/2015/06/chart">
            <c:ext xmlns:c16="http://schemas.microsoft.com/office/drawing/2014/chart" uri="{C3380CC4-5D6E-409C-BE32-E72D297353CC}">
              <c16:uniqueId val="{00000001-F009-4B70-BAAE-36D5CC7CA34C}"/>
            </c:ext>
          </c:extLst>
        </c:ser>
        <c:dLbls>
          <c:showLegendKey val="0"/>
          <c:showVal val="0"/>
          <c:showCatName val="0"/>
          <c:showSerName val="0"/>
          <c:showPercent val="0"/>
          <c:showBubbleSize val="0"/>
        </c:dLbls>
        <c:marker val="1"/>
        <c:smooth val="0"/>
        <c:axId val="471299920"/>
        <c:axId val="471301488"/>
      </c:lineChart>
      <c:catAx>
        <c:axId val="471299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1301488"/>
        <c:crosses val="autoZero"/>
        <c:auto val="1"/>
        <c:lblAlgn val="ctr"/>
        <c:lblOffset val="100"/>
        <c:tickLblSkip val="1"/>
        <c:tickMarkSkip val="1"/>
        <c:noMultiLvlLbl val="0"/>
      </c:catAx>
      <c:valAx>
        <c:axId val="47130148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1299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0.81</c:v>
                </c:pt>
                <c:pt idx="1">
                  <c:v>1.03</c:v>
                </c:pt>
                <c:pt idx="2">
                  <c:v>3.14</c:v>
                </c:pt>
                <c:pt idx="3">
                  <c:v>2.17</c:v>
                </c:pt>
                <c:pt idx="4">
                  <c:v>2.17</c:v>
                </c:pt>
              </c:numCache>
            </c:numRef>
          </c:val>
          <c:extLst xmlns:c16r2="http://schemas.microsoft.com/office/drawing/2015/06/chart">
            <c:ext xmlns:c16="http://schemas.microsoft.com/office/drawing/2014/chart" uri="{C3380CC4-5D6E-409C-BE32-E72D297353CC}">
              <c16:uniqueId val="{00000000-958F-49E2-BBF3-AEA8BB14CF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21.64</c:v>
                </c:pt>
                <c:pt idx="1">
                  <c:v>25.43</c:v>
                </c:pt>
                <c:pt idx="2">
                  <c:v>28.63</c:v>
                </c:pt>
                <c:pt idx="3">
                  <c:v>29.1</c:v>
                </c:pt>
                <c:pt idx="4">
                  <c:v>19.46</c:v>
                </c:pt>
              </c:numCache>
            </c:numRef>
          </c:val>
          <c:extLst xmlns:c16r2="http://schemas.microsoft.com/office/drawing/2015/06/chart">
            <c:ext xmlns:c16="http://schemas.microsoft.com/office/drawing/2014/chart" uri="{C3380CC4-5D6E-409C-BE32-E72D297353CC}">
              <c16:uniqueId val="{00000001-958F-49E2-BBF3-AEA8BB14CF63}"/>
            </c:ext>
          </c:extLst>
        </c:ser>
        <c:dLbls>
          <c:showLegendKey val="0"/>
          <c:showVal val="0"/>
          <c:showCatName val="0"/>
          <c:showSerName val="0"/>
          <c:showPercent val="0"/>
          <c:showBubbleSize val="0"/>
        </c:dLbls>
        <c:gapWidth val="250"/>
        <c:overlap val="100"/>
        <c:axId val="471302272"/>
        <c:axId val="471302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-11.88</c:v>
                </c:pt>
                <c:pt idx="1">
                  <c:v>4.68</c:v>
                </c:pt>
                <c:pt idx="2">
                  <c:v>6.86</c:v>
                </c:pt>
                <c:pt idx="3">
                  <c:v>6.43</c:v>
                </c:pt>
                <c:pt idx="4">
                  <c:v>-5.12</c:v>
                </c:pt>
              </c:numCache>
            </c:numRef>
          </c:val>
          <c:smooth val="0"/>
          <c:extLst xmlns:c16r2="http://schemas.microsoft.com/office/drawing/2015/06/chart">
            <c:ext xmlns:c16="http://schemas.microsoft.com/office/drawing/2014/chart" uri="{C3380CC4-5D6E-409C-BE32-E72D297353CC}">
              <c16:uniqueId val="{00000002-958F-49E2-BBF3-AEA8BB14CF63}"/>
            </c:ext>
          </c:extLst>
        </c:ser>
        <c:dLbls>
          <c:showLegendKey val="0"/>
          <c:showVal val="0"/>
          <c:showCatName val="0"/>
          <c:showSerName val="0"/>
          <c:showPercent val="0"/>
          <c:showBubbleSize val="0"/>
        </c:dLbls>
        <c:marker val="1"/>
        <c:smooth val="0"/>
        <c:axId val="471302272"/>
        <c:axId val="471302664"/>
      </c:lineChart>
      <c:catAx>
        <c:axId val="47130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1302664"/>
        <c:crosses val="autoZero"/>
        <c:auto val="1"/>
        <c:lblAlgn val="ctr"/>
        <c:lblOffset val="100"/>
        <c:tickLblSkip val="1"/>
        <c:tickMarkSkip val="1"/>
        <c:noMultiLvlLbl val="0"/>
      </c:catAx>
      <c:valAx>
        <c:axId val="471302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30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46F-4800-967A-8177D438A3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10.86</c:v>
                </c:pt>
                <c:pt idx="1">
                  <c:v>#N/A</c:v>
                </c:pt>
                <c:pt idx="2">
                  <c:v>10.36</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46F-4800-967A-8177D438A3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46F-4800-967A-8177D438A37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46F-4800-967A-8177D438A37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746F-4800-967A-8177D438A37F}"/>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746F-4800-967A-8177D438A37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7.0000000000000007E-2</c:v>
                </c:pt>
                <c:pt idx="2">
                  <c:v>#N/A</c:v>
                </c:pt>
                <c:pt idx="3">
                  <c:v>0.05</c:v>
                </c:pt>
                <c:pt idx="4">
                  <c:v>#N/A</c:v>
                </c:pt>
                <c:pt idx="5">
                  <c:v>0.05</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6-746F-4800-967A-8177D438A37F}"/>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1.32</c:v>
                </c:pt>
                <c:pt idx="2">
                  <c:v>#N/A</c:v>
                </c:pt>
                <c:pt idx="3">
                  <c:v>0.31</c:v>
                </c:pt>
                <c:pt idx="4">
                  <c:v>#N/A</c:v>
                </c:pt>
                <c:pt idx="5">
                  <c:v>1.1499999999999999</c:v>
                </c:pt>
                <c:pt idx="6">
                  <c:v>#N/A</c:v>
                </c:pt>
                <c:pt idx="7">
                  <c:v>0.17</c:v>
                </c:pt>
                <c:pt idx="8">
                  <c:v>#N/A</c:v>
                </c:pt>
                <c:pt idx="9">
                  <c:v>0.83</c:v>
                </c:pt>
              </c:numCache>
            </c:numRef>
          </c:val>
          <c:extLst xmlns:c16r2="http://schemas.microsoft.com/office/drawing/2015/06/chart">
            <c:ext xmlns:c16="http://schemas.microsoft.com/office/drawing/2014/chart" uri="{C3380CC4-5D6E-409C-BE32-E72D297353CC}">
              <c16:uniqueId val="{00000007-746F-4800-967A-8177D438A37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11.71</c:v>
                </c:pt>
                <c:pt idx="2">
                  <c:v>#N/A</c:v>
                </c:pt>
                <c:pt idx="3">
                  <c:v>11.42</c:v>
                </c:pt>
                <c:pt idx="4">
                  <c:v>#N/A</c:v>
                </c:pt>
                <c:pt idx="5">
                  <c:v>3.15</c:v>
                </c:pt>
                <c:pt idx="6">
                  <c:v>#N/A</c:v>
                </c:pt>
                <c:pt idx="7">
                  <c:v>2.1800000000000002</c:v>
                </c:pt>
                <c:pt idx="8">
                  <c:v>#N/A</c:v>
                </c:pt>
                <c:pt idx="9">
                  <c:v>2.17</c:v>
                </c:pt>
              </c:numCache>
            </c:numRef>
          </c:val>
          <c:extLst xmlns:c16r2="http://schemas.microsoft.com/office/drawing/2015/06/chart">
            <c:ext xmlns:c16="http://schemas.microsoft.com/office/drawing/2014/chart" uri="{C3380CC4-5D6E-409C-BE32-E72D297353CC}">
              <c16:uniqueId val="{00000008-746F-4800-967A-8177D438A37F}"/>
            </c:ext>
          </c:extLst>
        </c:ser>
        <c:ser>
          <c:idx val="9"/>
          <c:order val="9"/>
          <c:tx>
            <c:strRef>
              <c:f>データシート!$A$36</c:f>
              <c:strCache>
                <c:ptCount val="1"/>
                <c:pt idx="0">
                  <c:v>学校給食センター特別会計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0.03</c:v>
                </c:pt>
                <c:pt idx="1">
                  <c:v>#N/A</c:v>
                </c:pt>
                <c:pt idx="2">
                  <c:v>0.02</c:v>
                </c:pt>
                <c:pt idx="3">
                  <c:v>#N/A</c:v>
                </c:pt>
                <c:pt idx="4">
                  <c:v>0.01</c:v>
                </c:pt>
                <c:pt idx="5">
                  <c:v>#N/A</c:v>
                </c:pt>
                <c:pt idx="6">
                  <c:v>0.01</c:v>
                </c:pt>
                <c:pt idx="7">
                  <c:v>#N/A</c:v>
                </c:pt>
                <c:pt idx="8">
                  <c:v>#N/A</c:v>
                </c:pt>
                <c:pt idx="9">
                  <c:v>0</c:v>
                </c:pt>
              </c:numCache>
            </c:numRef>
          </c:val>
          <c:extLst xmlns:c16r2="http://schemas.microsoft.com/office/drawing/2015/06/chart">
            <c:ext xmlns:c16="http://schemas.microsoft.com/office/drawing/2014/chart" uri="{C3380CC4-5D6E-409C-BE32-E72D297353CC}">
              <c16:uniqueId val="{00000009-746F-4800-967A-8177D438A37F}"/>
            </c:ext>
          </c:extLst>
        </c:ser>
        <c:dLbls>
          <c:showLegendKey val="0"/>
          <c:showVal val="0"/>
          <c:showCatName val="0"/>
          <c:showSerName val="0"/>
          <c:showPercent val="0"/>
          <c:showBubbleSize val="0"/>
        </c:dLbls>
        <c:gapWidth val="150"/>
        <c:overlap val="100"/>
        <c:axId val="575591744"/>
        <c:axId val="575590568"/>
      </c:barChart>
      <c:catAx>
        <c:axId val="57559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5590568"/>
        <c:crosses val="autoZero"/>
        <c:auto val="1"/>
        <c:lblAlgn val="ctr"/>
        <c:lblOffset val="100"/>
        <c:tickLblSkip val="1"/>
        <c:tickMarkSkip val="1"/>
        <c:noMultiLvlLbl val="0"/>
      </c:catAx>
      <c:valAx>
        <c:axId val="575590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5591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1174</c:v>
                </c:pt>
                <c:pt idx="5">
                  <c:v>1118</c:v>
                </c:pt>
                <c:pt idx="8">
                  <c:v>1090</c:v>
                </c:pt>
                <c:pt idx="11">
                  <c:v>1086</c:v>
                </c:pt>
                <c:pt idx="14">
                  <c:v>1109</c:v>
                </c:pt>
              </c:numCache>
            </c:numRef>
          </c:val>
          <c:extLst xmlns:c16r2="http://schemas.microsoft.com/office/drawing/2015/06/chart">
            <c:ext xmlns:c16="http://schemas.microsoft.com/office/drawing/2014/chart" uri="{C3380CC4-5D6E-409C-BE32-E72D297353CC}">
              <c16:uniqueId val="{00000000-1D1A-48DF-8DED-FC529FFAFC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D1A-48DF-8DED-FC529FFAFC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D1A-48DF-8DED-FC529FFAFC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63</c:v>
                </c:pt>
                <c:pt idx="3">
                  <c:v>67</c:v>
                </c:pt>
                <c:pt idx="6">
                  <c:v>62</c:v>
                </c:pt>
                <c:pt idx="9">
                  <c:v>67</c:v>
                </c:pt>
                <c:pt idx="12">
                  <c:v>30</c:v>
                </c:pt>
              </c:numCache>
            </c:numRef>
          </c:val>
          <c:extLst xmlns:c16r2="http://schemas.microsoft.com/office/drawing/2015/06/chart">
            <c:ext xmlns:c16="http://schemas.microsoft.com/office/drawing/2014/chart" uri="{C3380CC4-5D6E-409C-BE32-E72D297353CC}">
              <c16:uniqueId val="{00000003-1D1A-48DF-8DED-FC529FFAFC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D1A-48DF-8DED-FC529FFAFC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D1A-48DF-8DED-FC529FFAFC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D1A-48DF-8DED-FC529FFAFC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1461</c:v>
                </c:pt>
                <c:pt idx="3">
                  <c:v>1408</c:v>
                </c:pt>
                <c:pt idx="6">
                  <c:v>1399</c:v>
                </c:pt>
                <c:pt idx="9">
                  <c:v>1413</c:v>
                </c:pt>
                <c:pt idx="12">
                  <c:v>1378</c:v>
                </c:pt>
              </c:numCache>
            </c:numRef>
          </c:val>
          <c:extLst xmlns:c16r2="http://schemas.microsoft.com/office/drawing/2015/06/chart">
            <c:ext xmlns:c16="http://schemas.microsoft.com/office/drawing/2014/chart" uri="{C3380CC4-5D6E-409C-BE32-E72D297353CC}">
              <c16:uniqueId val="{00000007-1D1A-48DF-8DED-FC529FFAFCCA}"/>
            </c:ext>
          </c:extLst>
        </c:ser>
        <c:dLbls>
          <c:showLegendKey val="0"/>
          <c:showVal val="0"/>
          <c:showCatName val="0"/>
          <c:showSerName val="0"/>
          <c:showPercent val="0"/>
          <c:showBubbleSize val="0"/>
        </c:dLbls>
        <c:gapWidth val="100"/>
        <c:overlap val="100"/>
        <c:axId val="575593704"/>
        <c:axId val="575590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350</c:v>
                </c:pt>
                <c:pt idx="2">
                  <c:v>#N/A</c:v>
                </c:pt>
                <c:pt idx="3">
                  <c:v>#N/A</c:v>
                </c:pt>
                <c:pt idx="4">
                  <c:v>357</c:v>
                </c:pt>
                <c:pt idx="5">
                  <c:v>#N/A</c:v>
                </c:pt>
                <c:pt idx="6">
                  <c:v>#N/A</c:v>
                </c:pt>
                <c:pt idx="7">
                  <c:v>371</c:v>
                </c:pt>
                <c:pt idx="8">
                  <c:v>#N/A</c:v>
                </c:pt>
                <c:pt idx="9">
                  <c:v>#N/A</c:v>
                </c:pt>
                <c:pt idx="10">
                  <c:v>394</c:v>
                </c:pt>
                <c:pt idx="11">
                  <c:v>#N/A</c:v>
                </c:pt>
                <c:pt idx="12">
                  <c:v>#N/A</c:v>
                </c:pt>
                <c:pt idx="13">
                  <c:v>299</c:v>
                </c:pt>
                <c:pt idx="14">
                  <c:v>#N/A</c:v>
                </c:pt>
              </c:numCache>
            </c:numRef>
          </c:val>
          <c:smooth val="0"/>
          <c:extLst xmlns:c16r2="http://schemas.microsoft.com/office/drawing/2015/06/chart">
            <c:ext xmlns:c16="http://schemas.microsoft.com/office/drawing/2014/chart" uri="{C3380CC4-5D6E-409C-BE32-E72D297353CC}">
              <c16:uniqueId val="{00000008-1D1A-48DF-8DED-FC529FFAFCCA}"/>
            </c:ext>
          </c:extLst>
        </c:ser>
        <c:dLbls>
          <c:showLegendKey val="0"/>
          <c:showVal val="0"/>
          <c:showCatName val="0"/>
          <c:showSerName val="0"/>
          <c:showPercent val="0"/>
          <c:showBubbleSize val="0"/>
        </c:dLbls>
        <c:marker val="1"/>
        <c:smooth val="0"/>
        <c:axId val="575593704"/>
        <c:axId val="575590960"/>
      </c:lineChart>
      <c:catAx>
        <c:axId val="575593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5590960"/>
        <c:crosses val="autoZero"/>
        <c:auto val="1"/>
        <c:lblAlgn val="ctr"/>
        <c:lblOffset val="100"/>
        <c:tickLblSkip val="1"/>
        <c:tickMarkSkip val="1"/>
        <c:noMultiLvlLbl val="0"/>
      </c:catAx>
      <c:valAx>
        <c:axId val="57559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5593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9914</c:v>
                </c:pt>
                <c:pt idx="5">
                  <c:v>9749</c:v>
                </c:pt>
                <c:pt idx="8">
                  <c:v>9525</c:v>
                </c:pt>
                <c:pt idx="11">
                  <c:v>9173</c:v>
                </c:pt>
                <c:pt idx="14">
                  <c:v>8642</c:v>
                </c:pt>
              </c:numCache>
            </c:numRef>
          </c:val>
          <c:extLst xmlns:c16r2="http://schemas.microsoft.com/office/drawing/2015/06/chart">
            <c:ext xmlns:c16="http://schemas.microsoft.com/office/drawing/2014/chart" uri="{C3380CC4-5D6E-409C-BE32-E72D297353CC}">
              <c16:uniqueId val="{00000000-3F9B-412E-98E9-A946C1AFF6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1498</c:v>
                </c:pt>
                <c:pt idx="5">
                  <c:v>1378</c:v>
                </c:pt>
                <c:pt idx="8">
                  <c:v>1307</c:v>
                </c:pt>
                <c:pt idx="11">
                  <c:v>1440</c:v>
                </c:pt>
                <c:pt idx="14">
                  <c:v>1402</c:v>
                </c:pt>
              </c:numCache>
            </c:numRef>
          </c:val>
          <c:extLst xmlns:c16r2="http://schemas.microsoft.com/office/drawing/2015/06/chart">
            <c:ext xmlns:c16="http://schemas.microsoft.com/office/drawing/2014/chart" uri="{C3380CC4-5D6E-409C-BE32-E72D297353CC}">
              <c16:uniqueId val="{00000001-3F9B-412E-98E9-A946C1AFF6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2763</c:v>
                </c:pt>
                <c:pt idx="5">
                  <c:v>3103</c:v>
                </c:pt>
                <c:pt idx="8">
                  <c:v>3786</c:v>
                </c:pt>
                <c:pt idx="11">
                  <c:v>3930</c:v>
                </c:pt>
                <c:pt idx="14">
                  <c:v>4039</c:v>
                </c:pt>
              </c:numCache>
            </c:numRef>
          </c:val>
          <c:extLst xmlns:c16r2="http://schemas.microsoft.com/office/drawing/2015/06/chart">
            <c:ext xmlns:c16="http://schemas.microsoft.com/office/drawing/2014/chart" uri="{C3380CC4-5D6E-409C-BE32-E72D297353CC}">
              <c16:uniqueId val="{00000002-3F9B-412E-98E9-A946C1AFF6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F9B-412E-98E9-A946C1AFF6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F9B-412E-98E9-A946C1AFF6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86</c:v>
                </c:pt>
                <c:pt idx="9">
                  <c:v>85</c:v>
                </c:pt>
                <c:pt idx="12">
                  <c:v>89</c:v>
                </c:pt>
              </c:numCache>
            </c:numRef>
          </c:val>
          <c:extLst xmlns:c16r2="http://schemas.microsoft.com/office/drawing/2015/06/chart">
            <c:ext xmlns:c16="http://schemas.microsoft.com/office/drawing/2014/chart" uri="{C3380CC4-5D6E-409C-BE32-E72D297353CC}">
              <c16:uniqueId val="{00000005-3F9B-412E-98E9-A946C1AFF6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2329</c:v>
                </c:pt>
                <c:pt idx="3">
                  <c:v>2355</c:v>
                </c:pt>
                <c:pt idx="6">
                  <c:v>2341</c:v>
                </c:pt>
                <c:pt idx="9">
                  <c:v>2354</c:v>
                </c:pt>
                <c:pt idx="12">
                  <c:v>2351</c:v>
                </c:pt>
              </c:numCache>
            </c:numRef>
          </c:val>
          <c:extLst xmlns:c16r2="http://schemas.microsoft.com/office/drawing/2015/06/chart">
            <c:ext xmlns:c16="http://schemas.microsoft.com/office/drawing/2014/chart" uri="{C3380CC4-5D6E-409C-BE32-E72D297353CC}">
              <c16:uniqueId val="{00000006-3F9B-412E-98E9-A946C1AFF6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282</c:v>
                </c:pt>
                <c:pt idx="3">
                  <c:v>285</c:v>
                </c:pt>
                <c:pt idx="6">
                  <c:v>216</c:v>
                </c:pt>
                <c:pt idx="9">
                  <c:v>147</c:v>
                </c:pt>
                <c:pt idx="12">
                  <c:v>125</c:v>
                </c:pt>
              </c:numCache>
            </c:numRef>
          </c:val>
          <c:extLst xmlns:c16r2="http://schemas.microsoft.com/office/drawing/2015/06/chart">
            <c:ext xmlns:c16="http://schemas.microsoft.com/office/drawing/2014/chart" uri="{C3380CC4-5D6E-409C-BE32-E72D297353CC}">
              <c16:uniqueId val="{00000007-3F9B-412E-98E9-A946C1AFF6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3F9B-412E-98E9-A946C1AFF6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F9B-412E-98E9-A946C1AFF6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14473</c:v>
                </c:pt>
                <c:pt idx="3">
                  <c:v>14125</c:v>
                </c:pt>
                <c:pt idx="6">
                  <c:v>13856</c:v>
                </c:pt>
                <c:pt idx="9">
                  <c:v>13631</c:v>
                </c:pt>
                <c:pt idx="12">
                  <c:v>12661</c:v>
                </c:pt>
              </c:numCache>
            </c:numRef>
          </c:val>
          <c:extLst xmlns:c16r2="http://schemas.microsoft.com/office/drawing/2015/06/chart">
            <c:ext xmlns:c16="http://schemas.microsoft.com/office/drawing/2014/chart" uri="{C3380CC4-5D6E-409C-BE32-E72D297353CC}">
              <c16:uniqueId val="{0000000A-3F9B-412E-98E9-A946C1AFF644}"/>
            </c:ext>
          </c:extLst>
        </c:ser>
        <c:dLbls>
          <c:showLegendKey val="0"/>
          <c:showVal val="0"/>
          <c:showCatName val="0"/>
          <c:showSerName val="0"/>
          <c:showPercent val="0"/>
          <c:showBubbleSize val="0"/>
        </c:dLbls>
        <c:gapWidth val="100"/>
        <c:overlap val="100"/>
        <c:axId val="575589784"/>
        <c:axId val="575591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2909</c:v>
                </c:pt>
                <c:pt idx="2">
                  <c:v>#N/A</c:v>
                </c:pt>
                <c:pt idx="3">
                  <c:v>#N/A</c:v>
                </c:pt>
                <c:pt idx="4">
                  <c:v>2535</c:v>
                </c:pt>
                <c:pt idx="5">
                  <c:v>#N/A</c:v>
                </c:pt>
                <c:pt idx="6">
                  <c:v>#N/A</c:v>
                </c:pt>
                <c:pt idx="7">
                  <c:v>1881</c:v>
                </c:pt>
                <c:pt idx="8">
                  <c:v>#N/A</c:v>
                </c:pt>
                <c:pt idx="9">
                  <c:v>#N/A</c:v>
                </c:pt>
                <c:pt idx="10">
                  <c:v>1673</c:v>
                </c:pt>
                <c:pt idx="11">
                  <c:v>#N/A</c:v>
                </c:pt>
                <c:pt idx="12">
                  <c:v>#N/A</c:v>
                </c:pt>
                <c:pt idx="13">
                  <c:v>1142</c:v>
                </c:pt>
                <c:pt idx="14">
                  <c:v>#N/A</c:v>
                </c:pt>
              </c:numCache>
            </c:numRef>
          </c:val>
          <c:smooth val="0"/>
          <c:extLst xmlns:c16r2="http://schemas.microsoft.com/office/drawing/2015/06/chart">
            <c:ext xmlns:c16="http://schemas.microsoft.com/office/drawing/2014/chart" uri="{C3380CC4-5D6E-409C-BE32-E72D297353CC}">
              <c16:uniqueId val="{0000000B-3F9B-412E-98E9-A946C1AFF644}"/>
            </c:ext>
          </c:extLst>
        </c:ser>
        <c:dLbls>
          <c:showLegendKey val="0"/>
          <c:showVal val="0"/>
          <c:showCatName val="0"/>
          <c:showSerName val="0"/>
          <c:showPercent val="0"/>
          <c:showBubbleSize val="0"/>
        </c:dLbls>
        <c:marker val="1"/>
        <c:smooth val="0"/>
        <c:axId val="575589784"/>
        <c:axId val="575591352"/>
      </c:lineChart>
      <c:catAx>
        <c:axId val="575589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5591352"/>
        <c:crosses val="autoZero"/>
        <c:auto val="1"/>
        <c:lblAlgn val="ctr"/>
        <c:lblOffset val="100"/>
        <c:tickLblSkip val="1"/>
        <c:tickMarkSkip val="1"/>
        <c:noMultiLvlLbl val="0"/>
      </c:catAx>
      <c:valAx>
        <c:axId val="575591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5589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1527</c:v>
                </c:pt>
                <c:pt idx="1">
                  <c:v>1533</c:v>
                </c:pt>
                <c:pt idx="2">
                  <c:v>1033</c:v>
                </c:pt>
              </c:numCache>
            </c:numRef>
          </c:val>
          <c:extLst xmlns:c16r2="http://schemas.microsoft.com/office/drawing/2015/06/chart">
            <c:ext xmlns:c16="http://schemas.microsoft.com/office/drawing/2014/chart" uri="{C3380CC4-5D6E-409C-BE32-E72D297353CC}">
              <c16:uniqueId val="{00000000-33A1-48BA-8733-EDF238F598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400</c:v>
                </c:pt>
                <c:pt idx="1">
                  <c:v>421</c:v>
                </c:pt>
                <c:pt idx="2">
                  <c:v>732</c:v>
                </c:pt>
              </c:numCache>
            </c:numRef>
          </c:val>
          <c:extLst xmlns:c16r2="http://schemas.microsoft.com/office/drawing/2015/06/chart">
            <c:ext xmlns:c16="http://schemas.microsoft.com/office/drawing/2014/chart" uri="{C3380CC4-5D6E-409C-BE32-E72D297353CC}">
              <c16:uniqueId val="{00000001-33A1-48BA-8733-EDF238F598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1864</c:v>
                </c:pt>
                <c:pt idx="1">
                  <c:v>1985</c:v>
                </c:pt>
                <c:pt idx="2">
                  <c:v>2286</c:v>
                </c:pt>
              </c:numCache>
            </c:numRef>
          </c:val>
          <c:extLst xmlns:c16r2="http://schemas.microsoft.com/office/drawing/2015/06/chart">
            <c:ext xmlns:c16="http://schemas.microsoft.com/office/drawing/2014/chart" uri="{C3380CC4-5D6E-409C-BE32-E72D297353CC}">
              <c16:uniqueId val="{00000002-33A1-48BA-8733-EDF238F598FA}"/>
            </c:ext>
          </c:extLst>
        </c:ser>
        <c:dLbls>
          <c:showLegendKey val="0"/>
          <c:showVal val="0"/>
          <c:showCatName val="0"/>
          <c:showSerName val="0"/>
          <c:showPercent val="0"/>
          <c:showBubbleSize val="0"/>
        </c:dLbls>
        <c:gapWidth val="120"/>
        <c:overlap val="100"/>
        <c:axId val="575592920"/>
        <c:axId val="575593312"/>
      </c:barChart>
      <c:catAx>
        <c:axId val="575592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5593312"/>
        <c:crosses val="autoZero"/>
        <c:auto val="1"/>
        <c:lblAlgn val="ctr"/>
        <c:lblOffset val="100"/>
        <c:tickLblSkip val="1"/>
        <c:tickMarkSkip val="1"/>
        <c:noMultiLvlLbl val="0"/>
      </c:catAx>
      <c:valAx>
        <c:axId val="575593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75592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15,218
15,080
36.14
12,364,749
12,237,129
115,214
5,311,146
12,661,221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人口減少に加え、町内に中心となる産業がないこと等により、恒常的に財政基盤が弱く、類似団体平均をかなり下回っている。</a:t>
          </a:r>
        </a:p>
        <a:p>
          <a:r>
            <a:rPr lang="ja-JP" altLang="ja-JP" sz="1100">
              <a:solidFill>
                <a:schemeClr val="dk1"/>
              </a:solidFill>
              <a:effectLst/>
              <a:latin typeface="+mn-lt"/>
              <a:ea typeface="+mn-ea"/>
              <a:cs typeface="+mn-cs"/>
            </a:rPr>
            <a:t>　長期的視野での投資的経費の峻別、抑制を行い、歳出の徹底的な見直しを実施するとともに、活力あるまちづくりを展開しつつ、行政の効率化を努めることにより、財政の健全化を図る。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平成１３年度から平成２５年度まで実施した財政健全化計画に基づいた、人件費、公債費の抑制をおこなってきたことにより義務的経費を圧縮してきたが、歳入の経常的一般財源等の減も年々大きい為、類似団体平均より高い比率となっている。</a:t>
          </a:r>
        </a:p>
        <a:p>
          <a:r>
            <a:rPr lang="ja-JP" altLang="ja-JP" sz="1100">
              <a:solidFill>
                <a:schemeClr val="dk1"/>
              </a:solidFill>
              <a:effectLst/>
              <a:latin typeface="+mn-lt"/>
              <a:ea typeface="+mn-ea"/>
              <a:cs typeface="+mn-cs"/>
            </a:rPr>
            <a:t>　今後も、投資的事業の抑制により公債費を削減するとともに、行政改革による新規職員の採用及び会計年度任用職員の任用の抑制により義務的経費の抑制に努めていく。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44873</xdr:rowOff>
    </xdr:from>
    <xdr:to>
      <xdr:col>23</xdr:col>
      <xdr:colOff>133350</xdr:colOff>
      <xdr:row>65</xdr:row>
      <xdr:rowOff>121285</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4114800" y="11189123"/>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44873</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3225800" y="111569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66</xdr:row>
      <xdr:rowOff>126788</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2336800" y="11156950"/>
          <a:ext cx="889000" cy="28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126788</xdr:rowOff>
    </xdr:from>
    <xdr:to>
      <xdr:col>11</xdr:col>
      <xdr:colOff>31750</xdr:colOff>
      <xdr:row>67</xdr:row>
      <xdr:rowOff>7620</xdr:rowOff>
    </xdr:to>
    <xdr:cxnSp macro="">
      <xdr:nvCxnSpPr>
        <xdr:cNvPr id="142" name="直線コネクタ 141">
          <a:extLst>
            <a:ext uri="{FF2B5EF4-FFF2-40B4-BE49-F238E27FC236}">
              <a16:creationId xmlns="" xmlns:a16="http://schemas.microsoft.com/office/drawing/2014/main" id="{00000000-0008-0000-0300-00008E000000}"/>
            </a:ext>
          </a:extLst>
        </xdr:cNvPr>
        <xdr:cNvCxnSpPr/>
      </xdr:nvCxnSpPr>
      <xdr:spPr>
        <a:xfrm flipV="1">
          <a:off x="1447800" y="1144248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70485</xdr:rowOff>
    </xdr:from>
    <xdr:to>
      <xdr:col>23</xdr:col>
      <xdr:colOff>184150</xdr:colOff>
      <xdr:row>66</xdr:row>
      <xdr:rowOff>635</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9022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42562</xdr:rowOff>
    </xdr:from>
    <xdr:ext cx="762000" cy="259045"/>
    <xdr:sp macro="" textlink="">
      <xdr:nvSpPr>
        <xdr:cNvPr id="153" name="財政構造の弾力性該当値テキスト">
          <a:extLst>
            <a:ext uri="{FF2B5EF4-FFF2-40B4-BE49-F238E27FC236}">
              <a16:creationId xmlns="" xmlns:a16="http://schemas.microsoft.com/office/drawing/2014/main" id="{00000000-0008-0000-0300-000099000000}"/>
            </a:ext>
          </a:extLst>
        </xdr:cNvPr>
        <xdr:cNvSpPr txBox="1"/>
      </xdr:nvSpPr>
      <xdr:spPr>
        <a:xfrm>
          <a:off x="5041900" y="1118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75988</xdr:rowOff>
    </xdr:from>
    <xdr:to>
      <xdr:col>11</xdr:col>
      <xdr:colOff>82550</xdr:colOff>
      <xdr:row>67</xdr:row>
      <xdr:rowOff>6138</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2286000" y="113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162365</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955800" y="114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128270</xdr:rowOff>
    </xdr:from>
    <xdr:to>
      <xdr:col>7</xdr:col>
      <xdr:colOff>31750</xdr:colOff>
      <xdr:row>67</xdr:row>
      <xdr:rowOff>58420</xdr:rowOff>
    </xdr:to>
    <xdr:sp macro="" textlink="">
      <xdr:nvSpPr>
        <xdr:cNvPr id="160" name="楕円 159">
          <a:extLst>
            <a:ext uri="{FF2B5EF4-FFF2-40B4-BE49-F238E27FC236}">
              <a16:creationId xmlns="" xmlns:a16="http://schemas.microsoft.com/office/drawing/2014/main" id="{00000000-0008-0000-0300-0000A0000000}"/>
            </a:ext>
          </a:extLst>
        </xdr:cNvPr>
        <xdr:cNvSpPr/>
      </xdr:nvSpPr>
      <xdr:spPr>
        <a:xfrm>
          <a:off x="1397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43197</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1066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050">
              <a:solidFill>
                <a:schemeClr val="dk1"/>
              </a:solidFill>
              <a:effectLst/>
              <a:latin typeface="+mn-ea"/>
              <a:ea typeface="+mn-ea"/>
              <a:cs typeface="+mn-cs"/>
            </a:rPr>
            <a:t>類似団体平均比較で</a:t>
          </a:r>
          <a:r>
            <a:rPr lang="en-US" altLang="ja-JP" sz="1050">
              <a:solidFill>
                <a:schemeClr val="dk1"/>
              </a:solidFill>
              <a:effectLst/>
              <a:latin typeface="+mn-ea"/>
              <a:ea typeface="+mn-ea"/>
              <a:cs typeface="+mn-cs"/>
            </a:rPr>
            <a:t>24,164</a:t>
          </a:r>
          <a:r>
            <a:rPr lang="ja-JP" altLang="ja-JP" sz="1050">
              <a:solidFill>
                <a:schemeClr val="dk1"/>
              </a:solidFill>
              <a:effectLst/>
              <a:latin typeface="+mn-ea"/>
              <a:ea typeface="+mn-ea"/>
              <a:cs typeface="+mn-cs"/>
            </a:rPr>
            <a:t>円、全国平均比較で</a:t>
          </a:r>
          <a:r>
            <a:rPr lang="en-US" altLang="ja-JP" sz="1050">
              <a:solidFill>
                <a:schemeClr val="dk1"/>
              </a:solidFill>
              <a:effectLst/>
              <a:latin typeface="+mn-ea"/>
              <a:ea typeface="+mn-ea"/>
              <a:cs typeface="+mn-cs"/>
            </a:rPr>
            <a:t>61,124</a:t>
          </a:r>
          <a:r>
            <a:rPr lang="ja-JP" altLang="ja-JP" sz="1050">
              <a:solidFill>
                <a:schemeClr val="dk1"/>
              </a:solidFill>
              <a:effectLst/>
              <a:latin typeface="+mn-ea"/>
              <a:ea typeface="+mn-ea"/>
              <a:cs typeface="+mn-cs"/>
            </a:rPr>
            <a:t>円</a:t>
          </a:r>
          <a:r>
            <a:rPr lang="ja-JP" altLang="en-US" sz="1050">
              <a:solidFill>
                <a:schemeClr val="dk1"/>
              </a:solidFill>
              <a:effectLst/>
              <a:latin typeface="+mn-ea"/>
              <a:ea typeface="+mn-ea"/>
              <a:cs typeface="+mn-cs"/>
            </a:rPr>
            <a:t>多く</a:t>
          </a:r>
          <a:r>
            <a:rPr lang="ja-JP" altLang="ja-JP" sz="1050">
              <a:solidFill>
                <a:schemeClr val="dk1"/>
              </a:solidFill>
              <a:effectLst/>
              <a:latin typeface="+mn-ea"/>
              <a:ea typeface="+mn-ea"/>
              <a:cs typeface="+mn-cs"/>
            </a:rPr>
            <a:t>なっているのは、主に人件費が要因となっている。平成</a:t>
          </a:r>
          <a:r>
            <a:rPr lang="ja-JP" altLang="en-US" sz="1050">
              <a:solidFill>
                <a:schemeClr val="dk1"/>
              </a:solidFill>
              <a:effectLst/>
              <a:latin typeface="+mn-ea"/>
              <a:ea typeface="+mn-ea"/>
              <a:cs typeface="+mn-cs"/>
            </a:rPr>
            <a:t>２６</a:t>
          </a:r>
          <a:r>
            <a:rPr lang="ja-JP" altLang="ja-JP" sz="1050">
              <a:solidFill>
                <a:schemeClr val="dk1"/>
              </a:solidFill>
              <a:effectLst/>
              <a:latin typeface="+mn-ea"/>
              <a:ea typeface="+mn-ea"/>
              <a:cs typeface="+mn-cs"/>
            </a:rPr>
            <a:t>年度より給食センターの調理及び配送の民間委託を実施しているものの、老人ホーム、保育所などの施設は直営で行っている状況である。</a:t>
          </a:r>
        </a:p>
        <a:p>
          <a:r>
            <a:rPr lang="ja-JP" altLang="ja-JP" sz="1050">
              <a:solidFill>
                <a:schemeClr val="dk1"/>
              </a:solidFill>
              <a:effectLst/>
              <a:latin typeface="+mn-ea"/>
              <a:ea typeface="+mn-ea"/>
              <a:cs typeface="+mn-cs"/>
            </a:rPr>
            <a:t>　現在、民間で実施可能なものについては、積極的に民間委託等を進めるよう検討を始めている。また、本庁においても各課の事務事業の見直しを行い、退職に伴う新規職員採用及び会計年度任用職員の任用の抑制に努め、人件費の削減を図る。</a:t>
          </a:r>
          <a:endParaRPr kumimoji="1" lang="ja-JP" altLang="en-US" sz="1050">
            <a:latin typeface="+mn-ea"/>
            <a:ea typeface="+mn-ea"/>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37094</xdr:rowOff>
    </xdr:from>
    <xdr:to>
      <xdr:col>23</xdr:col>
      <xdr:colOff>133350</xdr:colOff>
      <xdr:row>84</xdr:row>
      <xdr:rowOff>54690</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114800" y="14438894"/>
          <a:ext cx="838200" cy="1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75251</xdr:rowOff>
    </xdr:from>
    <xdr:ext cx="762000" cy="259045"/>
    <xdr:sp macro="" textlink="">
      <xdr:nvSpPr>
        <xdr:cNvPr id="195" name="人件費・物件費等の状況平均値テキスト">
          <a:extLst>
            <a:ext uri="{FF2B5EF4-FFF2-40B4-BE49-F238E27FC236}">
              <a16:creationId xmlns="" xmlns:a16="http://schemas.microsoft.com/office/drawing/2014/main" id="{00000000-0008-0000-0300-0000C3000000}"/>
            </a:ext>
          </a:extLst>
        </xdr:cNvPr>
        <xdr:cNvSpPr txBox="1"/>
      </xdr:nvSpPr>
      <xdr:spPr>
        <a:xfrm>
          <a:off x="5041900" y="1413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118799</xdr:rowOff>
    </xdr:from>
    <xdr:to>
      <xdr:col>19</xdr:col>
      <xdr:colOff>133350</xdr:colOff>
      <xdr:row>84</xdr:row>
      <xdr:rowOff>37094</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3225800" y="14349149"/>
          <a:ext cx="889000" cy="8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118799</xdr:rowOff>
    </xdr:from>
    <xdr:to>
      <xdr:col>15</xdr:col>
      <xdr:colOff>82550</xdr:colOff>
      <xdr:row>83</xdr:row>
      <xdr:rowOff>128654</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flipV="1">
          <a:off x="2336800" y="14349149"/>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149698</xdr:rowOff>
    </xdr:from>
    <xdr:to>
      <xdr:col>11</xdr:col>
      <xdr:colOff>31750</xdr:colOff>
      <xdr:row>83</xdr:row>
      <xdr:rowOff>128654</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a:off x="1447800" y="14208598"/>
          <a:ext cx="889000" cy="1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82397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955800" y="139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18877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066800" y="139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3890</xdr:rowOff>
    </xdr:from>
    <xdr:to>
      <xdr:col>23</xdr:col>
      <xdr:colOff>184150</xdr:colOff>
      <xdr:row>84</xdr:row>
      <xdr:rowOff>105490</xdr:rowOff>
    </xdr:to>
    <xdr:sp macro="" textlink="">
      <xdr:nvSpPr>
        <xdr:cNvPr id="213" name="楕円 212">
          <a:extLst>
            <a:ext uri="{FF2B5EF4-FFF2-40B4-BE49-F238E27FC236}">
              <a16:creationId xmlns="" xmlns:a16="http://schemas.microsoft.com/office/drawing/2014/main" id="{00000000-0008-0000-0300-0000D5000000}"/>
            </a:ext>
          </a:extLst>
        </xdr:cNvPr>
        <xdr:cNvSpPr/>
      </xdr:nvSpPr>
      <xdr:spPr>
        <a:xfrm>
          <a:off x="4902200" y="144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147417</xdr:rowOff>
    </xdr:from>
    <xdr:ext cx="762000" cy="259045"/>
    <xdr:sp macro="" textlink="">
      <xdr:nvSpPr>
        <xdr:cNvPr id="214" name="人件費・物件費等の状況該当値テキスト">
          <a:extLst>
            <a:ext uri="{FF2B5EF4-FFF2-40B4-BE49-F238E27FC236}">
              <a16:creationId xmlns="" xmlns:a16="http://schemas.microsoft.com/office/drawing/2014/main" id="{00000000-0008-0000-0300-0000D6000000}"/>
            </a:ext>
          </a:extLst>
        </xdr:cNvPr>
        <xdr:cNvSpPr txBox="1"/>
      </xdr:nvSpPr>
      <xdr:spPr>
        <a:xfrm>
          <a:off x="5041900" y="143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157744</xdr:rowOff>
    </xdr:from>
    <xdr:to>
      <xdr:col>19</xdr:col>
      <xdr:colOff>184150</xdr:colOff>
      <xdr:row>84</xdr:row>
      <xdr:rowOff>87894</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064000" y="143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72671</xdr:rowOff>
    </xdr:from>
    <xdr:ext cx="7366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3733800" y="14474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67999</xdr:rowOff>
    </xdr:from>
    <xdr:to>
      <xdr:col>15</xdr:col>
      <xdr:colOff>133350</xdr:colOff>
      <xdr:row>83</xdr:row>
      <xdr:rowOff>169599</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3175000" y="142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154376</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2844800" y="1438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77854</xdr:rowOff>
    </xdr:from>
    <xdr:to>
      <xdr:col>11</xdr:col>
      <xdr:colOff>82550</xdr:colOff>
      <xdr:row>84</xdr:row>
      <xdr:rowOff>8004</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2286000" y="143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164231</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955800" y="1439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98898</xdr:rowOff>
    </xdr:from>
    <xdr:to>
      <xdr:col>7</xdr:col>
      <xdr:colOff>31750</xdr:colOff>
      <xdr:row>83</xdr:row>
      <xdr:rowOff>29048</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1397000" y="141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13825</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066800" y="1424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平成１３年度から平成２５年度まで実施した財政健全化計画に基づく職員の給与カット等の実施により、類似団体平均、全国平均より低い水準にある。</a:t>
          </a:r>
        </a:p>
        <a:p>
          <a:r>
            <a:rPr lang="ja-JP" altLang="ja-JP" sz="1100">
              <a:solidFill>
                <a:schemeClr val="dk1"/>
              </a:solidFill>
              <a:effectLst/>
              <a:latin typeface="+mn-lt"/>
              <a:ea typeface="+mn-ea"/>
              <a:cs typeface="+mn-cs"/>
            </a:rPr>
            <a:t>　今後も引き続き、より一層の給与適正化に努める。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39511</xdr:rowOff>
    </xdr:from>
    <xdr:to>
      <xdr:col>81</xdr:col>
      <xdr:colOff>44450</xdr:colOff>
      <xdr:row>83</xdr:row>
      <xdr:rowOff>146755</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flipV="1">
          <a:off x="16179800" y="14269861"/>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a:extLst>
            <a:ext uri="{FF2B5EF4-FFF2-40B4-BE49-F238E27FC236}">
              <a16:creationId xmlns="" xmlns:a16="http://schemas.microsoft.com/office/drawing/2014/main" id="{00000000-0008-0000-0300-000001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146755</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5290800" y="143637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a:extLst>
            <a:ext uri="{FF2B5EF4-FFF2-40B4-BE49-F238E27FC236}">
              <a16:creationId xmlns="" xmlns:a16="http://schemas.microsoft.com/office/drawing/2014/main" id="{00000000-0008-0000-0300-00000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146755</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flipV="1">
          <a:off x="14401800" y="143637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83</xdr:row>
      <xdr:rowOff>146755</xdr:rowOff>
    </xdr:to>
    <xdr:cxnSp macro="">
      <xdr:nvCxnSpPr>
        <xdr:cNvPr id="265" name="直線コネクタ 264">
          <a:extLst>
            <a:ext uri="{FF2B5EF4-FFF2-40B4-BE49-F238E27FC236}">
              <a16:creationId xmlns="" xmlns:a16="http://schemas.microsoft.com/office/drawing/2014/main" id="{00000000-0008-0000-0300-000009010000}"/>
            </a:ext>
          </a:extLst>
        </xdr:cNvPr>
        <xdr:cNvCxnSpPr/>
      </xdr:nvCxnSpPr>
      <xdr:spPr>
        <a:xfrm>
          <a:off x="13512800" y="142564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160161</xdr:rowOff>
    </xdr:from>
    <xdr:to>
      <xdr:col>81</xdr:col>
      <xdr:colOff>95250</xdr:colOff>
      <xdr:row>83</xdr:row>
      <xdr:rowOff>90311</xdr:rowOff>
    </xdr:to>
    <xdr:sp macro="" textlink="">
      <xdr:nvSpPr>
        <xdr:cNvPr id="275" name="楕円 274">
          <a:extLst>
            <a:ext uri="{FF2B5EF4-FFF2-40B4-BE49-F238E27FC236}">
              <a16:creationId xmlns="" xmlns:a16="http://schemas.microsoft.com/office/drawing/2014/main" id="{00000000-0008-0000-0300-000013010000}"/>
            </a:ext>
          </a:extLst>
        </xdr:cNvPr>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5238</xdr:rowOff>
    </xdr:from>
    <xdr:ext cx="762000" cy="259045"/>
    <xdr:sp macro="" textlink="">
      <xdr:nvSpPr>
        <xdr:cNvPr id="276" name="給与水準   （国との比較）該当値テキスト">
          <a:extLst>
            <a:ext uri="{FF2B5EF4-FFF2-40B4-BE49-F238E27FC236}">
              <a16:creationId xmlns="" xmlns:a16="http://schemas.microsoft.com/office/drawing/2014/main" id="{00000000-0008-0000-0300-000014010000}"/>
            </a:ext>
          </a:extLst>
        </xdr:cNvPr>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95955</xdr:rowOff>
    </xdr:from>
    <xdr:to>
      <xdr:col>77</xdr:col>
      <xdr:colOff>95250</xdr:colOff>
      <xdr:row>84</xdr:row>
      <xdr:rowOff>26105</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36282</xdr:rowOff>
    </xdr:from>
    <xdr:ext cx="7366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146755</xdr:rowOff>
    </xdr:from>
    <xdr:to>
      <xdr:col>64</xdr:col>
      <xdr:colOff>152400</xdr:colOff>
      <xdr:row>83</xdr:row>
      <xdr:rowOff>76905</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3462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87082</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3131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本町においては、平成２６年度に給食センターの運営を民間に一部委託したが、老人ホーム及び保育所などの施設を直営で行っているために、職員数が類似団体平均を上回っている。</a:t>
          </a:r>
        </a:p>
        <a:p>
          <a:r>
            <a:rPr lang="ja-JP" altLang="ja-JP" sz="1100">
              <a:solidFill>
                <a:schemeClr val="dk1"/>
              </a:solidFill>
              <a:effectLst/>
              <a:latin typeface="+mn-lt"/>
              <a:ea typeface="+mn-ea"/>
              <a:cs typeface="+mn-cs"/>
            </a:rPr>
            <a:t>　現在、民間で実施可能なものについては、積極的に民間委託等を進めるよう検討を始めている。</a:t>
          </a:r>
        </a:p>
        <a:p>
          <a:r>
            <a:rPr lang="ja-JP" altLang="ja-JP" sz="1100">
              <a:solidFill>
                <a:schemeClr val="dk1"/>
              </a:solidFill>
              <a:effectLst/>
              <a:latin typeface="+mn-lt"/>
              <a:ea typeface="+mn-ea"/>
              <a:cs typeface="+mn-cs"/>
            </a:rPr>
            <a:t>　また、本庁においても各課の事務事業の見直しを行い、退職に伴う新規職員採用の抑制に努め、より適正な定員管理に努める。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119662</xdr:rowOff>
    </xdr:from>
    <xdr:to>
      <xdr:col>81</xdr:col>
      <xdr:colOff>44450</xdr:colOff>
      <xdr:row>63</xdr:row>
      <xdr:rowOff>121003</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179800" y="10921012"/>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0" name="定員管理の状況平均値テキスト">
          <a:extLst>
            <a:ext uri="{FF2B5EF4-FFF2-40B4-BE49-F238E27FC236}">
              <a16:creationId xmlns="" xmlns:a16="http://schemas.microsoft.com/office/drawing/2014/main" id="{00000000-0008-0000-0300-000040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96873</xdr:rowOff>
    </xdr:from>
    <xdr:to>
      <xdr:col>77</xdr:col>
      <xdr:colOff>44450</xdr:colOff>
      <xdr:row>63</xdr:row>
      <xdr:rowOff>119662</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5290800" y="10898223"/>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67380</xdr:rowOff>
    </xdr:from>
    <xdr:to>
      <xdr:col>72</xdr:col>
      <xdr:colOff>203200</xdr:colOff>
      <xdr:row>63</xdr:row>
      <xdr:rowOff>96873</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4401800" y="10868730"/>
          <a:ext cx="889000" cy="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32526</xdr:rowOff>
    </xdr:from>
    <xdr:to>
      <xdr:col>68</xdr:col>
      <xdr:colOff>152400</xdr:colOff>
      <xdr:row>63</xdr:row>
      <xdr:rowOff>67380</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3512800" y="10833876"/>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22172</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53004</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3131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70203</xdr:rowOff>
    </xdr:from>
    <xdr:to>
      <xdr:col>81</xdr:col>
      <xdr:colOff>95250</xdr:colOff>
      <xdr:row>64</xdr:row>
      <xdr:rowOff>353</xdr:rowOff>
    </xdr:to>
    <xdr:sp macro="" textlink="">
      <xdr:nvSpPr>
        <xdr:cNvPr id="338" name="楕円 337">
          <a:extLst>
            <a:ext uri="{FF2B5EF4-FFF2-40B4-BE49-F238E27FC236}">
              <a16:creationId xmlns="" xmlns:a16="http://schemas.microsoft.com/office/drawing/2014/main" id="{00000000-0008-0000-0300-000052010000}"/>
            </a:ext>
          </a:extLst>
        </xdr:cNvPr>
        <xdr:cNvSpPr/>
      </xdr:nvSpPr>
      <xdr:spPr>
        <a:xfrm>
          <a:off x="16967200" y="108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42280</xdr:rowOff>
    </xdr:from>
    <xdr:ext cx="762000" cy="259045"/>
    <xdr:sp macro="" textlink="">
      <xdr:nvSpPr>
        <xdr:cNvPr id="339" name="定員管理の状況該当値テキスト">
          <a:extLst>
            <a:ext uri="{FF2B5EF4-FFF2-40B4-BE49-F238E27FC236}">
              <a16:creationId xmlns="" xmlns:a16="http://schemas.microsoft.com/office/drawing/2014/main" id="{00000000-0008-0000-0300-000053010000}"/>
            </a:ext>
          </a:extLst>
        </xdr:cNvPr>
        <xdr:cNvSpPr txBox="1"/>
      </xdr:nvSpPr>
      <xdr:spPr>
        <a:xfrm>
          <a:off x="17106900" y="1084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68862</xdr:rowOff>
    </xdr:from>
    <xdr:to>
      <xdr:col>77</xdr:col>
      <xdr:colOff>95250</xdr:colOff>
      <xdr:row>63</xdr:row>
      <xdr:rowOff>170462</xdr:rowOff>
    </xdr:to>
    <xdr:sp macro="" textlink="">
      <xdr:nvSpPr>
        <xdr:cNvPr id="340" name="楕円 339">
          <a:extLst>
            <a:ext uri="{FF2B5EF4-FFF2-40B4-BE49-F238E27FC236}">
              <a16:creationId xmlns="" xmlns:a16="http://schemas.microsoft.com/office/drawing/2014/main" id="{00000000-0008-0000-0300-000054010000}"/>
            </a:ext>
          </a:extLst>
        </xdr:cNvPr>
        <xdr:cNvSpPr/>
      </xdr:nvSpPr>
      <xdr:spPr>
        <a:xfrm>
          <a:off x="16129000" y="108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155239</xdr:rowOff>
    </xdr:from>
    <xdr:ext cx="7366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5798800" y="10956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46073</xdr:rowOff>
    </xdr:from>
    <xdr:to>
      <xdr:col>73</xdr:col>
      <xdr:colOff>44450</xdr:colOff>
      <xdr:row>63</xdr:row>
      <xdr:rowOff>147673</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5240000" y="1084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132450</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4909800" y="109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16580</xdr:rowOff>
    </xdr:from>
    <xdr:to>
      <xdr:col>68</xdr:col>
      <xdr:colOff>203200</xdr:colOff>
      <xdr:row>63</xdr:row>
      <xdr:rowOff>118180</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4351000" y="108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102957</xdr:rowOff>
    </xdr:from>
    <xdr:ext cx="7620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4020800" y="1090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153176</xdr:rowOff>
    </xdr:from>
    <xdr:to>
      <xdr:col>64</xdr:col>
      <xdr:colOff>152400</xdr:colOff>
      <xdr:row>63</xdr:row>
      <xdr:rowOff>83326</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3462000" y="107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68103</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3131800" y="1086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過去に実施した投資的事業により、全国平均より高くなっているが、平成１３年度からの財政健全化計画による投資的事業の抑制により年々減少し、令和５年度の決算において</a:t>
          </a:r>
          <a:r>
            <a:rPr lang="en-US" altLang="ja-JP" sz="1100">
              <a:solidFill>
                <a:schemeClr val="dk1"/>
              </a:solidFill>
              <a:effectLst/>
              <a:latin typeface="+mn-lt"/>
              <a:ea typeface="+mn-ea"/>
              <a:cs typeface="+mn-cs"/>
            </a:rPr>
            <a:t>8.2%</a:t>
          </a:r>
          <a:r>
            <a:rPr lang="ja-JP" altLang="ja-JP" sz="1100">
              <a:solidFill>
                <a:schemeClr val="dk1"/>
              </a:solidFill>
              <a:effectLst/>
              <a:latin typeface="+mn-lt"/>
              <a:ea typeface="+mn-ea"/>
              <a:cs typeface="+mn-cs"/>
            </a:rPr>
            <a:t>となった。前年度より大型事業である道の駅整備事業が開始されたことにより、一時的な発行額の増による後年度の公債費負担の増が見込まれるため、今後も、緊急度・住民ニーズを的確に把握した事業の取捨選択により、新規発行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81704</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6179800" y="72423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81704</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5290800" y="728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42</xdr:row>
      <xdr:rowOff>81704</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a:off x="14401800" y="728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81704</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a:off x="13512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0" name="公債費負担の状況該当値テキスト">
          <a:extLst>
            <a:ext uri="{FF2B5EF4-FFF2-40B4-BE49-F238E27FC236}">
              <a16:creationId xmlns="" xmlns:a16="http://schemas.microsoft.com/office/drawing/2014/main" id="{00000000-0008-0000-0300-00009001000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ea"/>
              <a:ea typeface="+mn-ea"/>
              <a:cs typeface="+mn-cs"/>
            </a:rPr>
            <a:t>将来負担比率は</a:t>
          </a:r>
          <a:r>
            <a:rPr lang="en-US" altLang="ja-JP" sz="1100">
              <a:solidFill>
                <a:schemeClr val="dk1"/>
              </a:solidFill>
              <a:effectLst/>
              <a:latin typeface="+mn-ea"/>
              <a:ea typeface="+mn-ea"/>
              <a:cs typeface="+mn-cs"/>
            </a:rPr>
            <a:t>26.6</a:t>
          </a:r>
          <a:r>
            <a:rPr lang="ja-JP" altLang="ja-JP" sz="1100">
              <a:solidFill>
                <a:schemeClr val="dk1"/>
              </a:solidFill>
              <a:effectLst/>
              <a:latin typeface="+mn-ea"/>
              <a:ea typeface="+mn-ea"/>
              <a:cs typeface="+mn-cs"/>
            </a:rPr>
            <a:t>％である。</a:t>
          </a:r>
        </a:p>
        <a:p>
          <a:r>
            <a:rPr lang="ja-JP" altLang="ja-JP" sz="1100">
              <a:solidFill>
                <a:schemeClr val="dk1"/>
              </a:solidFill>
              <a:effectLst/>
              <a:latin typeface="+mn-ea"/>
              <a:ea typeface="+mn-ea"/>
              <a:cs typeface="+mn-cs"/>
            </a:rPr>
            <a:t>　将来負担額について、地方債現在高が減少したことから全体として比率が減少傾向であったが、田川市郡広域でごみ処理施設等の建設事業や本町にとって大型事業である道の駅整備事業が開始されたため、それに伴い負担金の増加が見込まれる。今後、後世への負担を少しでも軽減できるよう、財政健全化に努める。</a:t>
          </a:r>
          <a:endParaRPr kumimoji="1" lang="ja-JP" altLang="en-US" sz="1300">
            <a:latin typeface="+mn-ea"/>
            <a:ea typeface="+mn-ea"/>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47111</xdr:rowOff>
    </xdr:from>
    <xdr:to>
      <xdr:col>81</xdr:col>
      <xdr:colOff>44450</xdr:colOff>
      <xdr:row>16</xdr:row>
      <xdr:rowOff>15845</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flipV="1">
          <a:off x="16179800" y="2618861"/>
          <a:ext cx="838200" cy="1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15845</xdr:rowOff>
    </xdr:from>
    <xdr:to>
      <xdr:col>77</xdr:col>
      <xdr:colOff>44450</xdr:colOff>
      <xdr:row>16</xdr:row>
      <xdr:rowOff>61807</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flipV="1">
          <a:off x="15290800" y="275904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61807</xdr:rowOff>
    </xdr:from>
    <xdr:to>
      <xdr:col>72</xdr:col>
      <xdr:colOff>203200</xdr:colOff>
      <xdr:row>17</xdr:row>
      <xdr:rowOff>113272</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flipV="1">
          <a:off x="14401800" y="2805007"/>
          <a:ext cx="889000" cy="2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113272</xdr:rowOff>
    </xdr:from>
    <xdr:to>
      <xdr:col>68</xdr:col>
      <xdr:colOff>152400</xdr:colOff>
      <xdr:row>18</xdr:row>
      <xdr:rowOff>80857</xdr:rowOff>
    </xdr:to>
    <xdr:cxnSp macro="">
      <xdr:nvCxnSpPr>
        <xdr:cNvPr id="453" name="直線コネクタ 452">
          <a:extLst>
            <a:ext uri="{FF2B5EF4-FFF2-40B4-BE49-F238E27FC236}">
              <a16:creationId xmlns="" xmlns:a16="http://schemas.microsoft.com/office/drawing/2014/main" id="{00000000-0008-0000-0300-0000C5010000}"/>
            </a:ext>
          </a:extLst>
        </xdr:cNvPr>
        <xdr:cNvCxnSpPr/>
      </xdr:nvCxnSpPr>
      <xdr:spPr>
        <a:xfrm flipV="1">
          <a:off x="13512800" y="3027922"/>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9192</xdr:rowOff>
    </xdr:from>
    <xdr:to>
      <xdr:col>68</xdr:col>
      <xdr:colOff>203200</xdr:colOff>
      <xdr:row>14</xdr:row>
      <xdr:rowOff>110792</xdr:rowOff>
    </xdr:to>
    <xdr:sp macro="" textlink="">
      <xdr:nvSpPr>
        <xdr:cNvPr id="454" name="フローチャート: 判断 453">
          <a:extLst>
            <a:ext uri="{FF2B5EF4-FFF2-40B4-BE49-F238E27FC236}">
              <a16:creationId xmlns="" xmlns:a16="http://schemas.microsoft.com/office/drawing/2014/main" id="{00000000-0008-0000-0300-0000C6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6" name="フローチャート: 判断 455">
          <a:extLst>
            <a:ext uri="{FF2B5EF4-FFF2-40B4-BE49-F238E27FC236}">
              <a16:creationId xmlns="" xmlns:a16="http://schemas.microsoft.com/office/drawing/2014/main" id="{00000000-0008-0000-0300-0000C8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167761</xdr:rowOff>
    </xdr:from>
    <xdr:to>
      <xdr:col>81</xdr:col>
      <xdr:colOff>95250</xdr:colOff>
      <xdr:row>15</xdr:row>
      <xdr:rowOff>97911</xdr:rowOff>
    </xdr:to>
    <xdr:sp macro="" textlink="">
      <xdr:nvSpPr>
        <xdr:cNvPr id="463" name="楕円 462">
          <a:extLst>
            <a:ext uri="{FF2B5EF4-FFF2-40B4-BE49-F238E27FC236}">
              <a16:creationId xmlns="" xmlns:a16="http://schemas.microsoft.com/office/drawing/2014/main" id="{00000000-0008-0000-0300-0000CF010000}"/>
            </a:ext>
          </a:extLst>
        </xdr:cNvPr>
        <xdr:cNvSpPr/>
      </xdr:nvSpPr>
      <xdr:spPr>
        <a:xfrm>
          <a:off x="16967200" y="256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139838</xdr:rowOff>
    </xdr:from>
    <xdr:ext cx="762000" cy="259045"/>
    <xdr:sp macro="" textlink="">
      <xdr:nvSpPr>
        <xdr:cNvPr id="464" name="将来負担の状況該当値テキスト">
          <a:extLst>
            <a:ext uri="{FF2B5EF4-FFF2-40B4-BE49-F238E27FC236}">
              <a16:creationId xmlns="" xmlns:a16="http://schemas.microsoft.com/office/drawing/2014/main" id="{00000000-0008-0000-0300-0000D0010000}"/>
            </a:ext>
          </a:extLst>
        </xdr:cNvPr>
        <xdr:cNvSpPr txBox="1"/>
      </xdr:nvSpPr>
      <xdr:spPr>
        <a:xfrm>
          <a:off x="17106900" y="254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136495</xdr:rowOff>
    </xdr:from>
    <xdr:to>
      <xdr:col>77</xdr:col>
      <xdr:colOff>95250</xdr:colOff>
      <xdr:row>16</xdr:row>
      <xdr:rowOff>66645</xdr:rowOff>
    </xdr:to>
    <xdr:sp macro="" textlink="">
      <xdr:nvSpPr>
        <xdr:cNvPr id="465" name="楕円 464">
          <a:extLst>
            <a:ext uri="{FF2B5EF4-FFF2-40B4-BE49-F238E27FC236}">
              <a16:creationId xmlns="" xmlns:a16="http://schemas.microsoft.com/office/drawing/2014/main" id="{00000000-0008-0000-0300-0000D1010000}"/>
            </a:ext>
          </a:extLst>
        </xdr:cNvPr>
        <xdr:cNvSpPr/>
      </xdr:nvSpPr>
      <xdr:spPr>
        <a:xfrm>
          <a:off x="16129000" y="27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51422</xdr:rowOff>
    </xdr:from>
    <xdr:ext cx="7366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5798800" y="279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11007</xdr:rowOff>
    </xdr:from>
    <xdr:to>
      <xdr:col>73</xdr:col>
      <xdr:colOff>44450</xdr:colOff>
      <xdr:row>16</xdr:row>
      <xdr:rowOff>112607</xdr:rowOff>
    </xdr:to>
    <xdr:sp macro="" textlink="">
      <xdr:nvSpPr>
        <xdr:cNvPr id="467" name="楕円 466">
          <a:extLst>
            <a:ext uri="{FF2B5EF4-FFF2-40B4-BE49-F238E27FC236}">
              <a16:creationId xmlns="" xmlns:a16="http://schemas.microsoft.com/office/drawing/2014/main" id="{00000000-0008-0000-0300-0000D3010000}"/>
            </a:ext>
          </a:extLst>
        </xdr:cNvPr>
        <xdr:cNvSpPr/>
      </xdr:nvSpPr>
      <xdr:spPr>
        <a:xfrm>
          <a:off x="15240000" y="27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97384</xdr:rowOff>
    </xdr:from>
    <xdr:ext cx="762000" cy="259045"/>
    <xdr:sp macro="" textlink="">
      <xdr:nvSpPr>
        <xdr:cNvPr id="468" name="テキスト ボックス 467">
          <a:extLst>
            <a:ext uri="{FF2B5EF4-FFF2-40B4-BE49-F238E27FC236}">
              <a16:creationId xmlns="" xmlns:a16="http://schemas.microsoft.com/office/drawing/2014/main" id="{00000000-0008-0000-0300-0000D4010000}"/>
            </a:ext>
          </a:extLst>
        </xdr:cNvPr>
        <xdr:cNvSpPr txBox="1"/>
      </xdr:nvSpPr>
      <xdr:spPr>
        <a:xfrm>
          <a:off x="14909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62472</xdr:rowOff>
    </xdr:from>
    <xdr:to>
      <xdr:col>68</xdr:col>
      <xdr:colOff>203200</xdr:colOff>
      <xdr:row>17</xdr:row>
      <xdr:rowOff>164072</xdr:rowOff>
    </xdr:to>
    <xdr:sp macro="" textlink="">
      <xdr:nvSpPr>
        <xdr:cNvPr id="469" name="楕円 468">
          <a:extLst>
            <a:ext uri="{FF2B5EF4-FFF2-40B4-BE49-F238E27FC236}">
              <a16:creationId xmlns="" xmlns:a16="http://schemas.microsoft.com/office/drawing/2014/main" id="{00000000-0008-0000-0300-0000D5010000}"/>
            </a:ext>
          </a:extLst>
        </xdr:cNvPr>
        <xdr:cNvSpPr/>
      </xdr:nvSpPr>
      <xdr:spPr>
        <a:xfrm>
          <a:off x="14351000" y="29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148849</xdr:rowOff>
    </xdr:from>
    <xdr:ext cx="762000" cy="259045"/>
    <xdr:sp macro="" textlink="">
      <xdr:nvSpPr>
        <xdr:cNvPr id="470" name="テキスト ボックス 469">
          <a:extLst>
            <a:ext uri="{FF2B5EF4-FFF2-40B4-BE49-F238E27FC236}">
              <a16:creationId xmlns="" xmlns:a16="http://schemas.microsoft.com/office/drawing/2014/main" id="{00000000-0008-0000-0300-0000D6010000}"/>
            </a:ext>
          </a:extLst>
        </xdr:cNvPr>
        <xdr:cNvSpPr txBox="1"/>
      </xdr:nvSpPr>
      <xdr:spPr>
        <a:xfrm>
          <a:off x="14020800" y="306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30057</xdr:rowOff>
    </xdr:from>
    <xdr:to>
      <xdr:col>64</xdr:col>
      <xdr:colOff>152400</xdr:colOff>
      <xdr:row>18</xdr:row>
      <xdr:rowOff>131657</xdr:rowOff>
    </xdr:to>
    <xdr:sp macro="" textlink="">
      <xdr:nvSpPr>
        <xdr:cNvPr id="471" name="楕円 470">
          <a:extLst>
            <a:ext uri="{FF2B5EF4-FFF2-40B4-BE49-F238E27FC236}">
              <a16:creationId xmlns="" xmlns:a16="http://schemas.microsoft.com/office/drawing/2014/main" id="{00000000-0008-0000-0300-0000D7010000}"/>
            </a:ext>
          </a:extLst>
        </xdr:cNvPr>
        <xdr:cNvSpPr/>
      </xdr:nvSpPr>
      <xdr:spPr>
        <a:xfrm>
          <a:off x="13462000" y="31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116434</xdr:rowOff>
    </xdr:from>
    <xdr:ext cx="762000" cy="259045"/>
    <xdr:sp macro="" textlink="">
      <xdr:nvSpPr>
        <xdr:cNvPr id="472" name="テキスト ボックス 471">
          <a:extLst>
            <a:ext uri="{FF2B5EF4-FFF2-40B4-BE49-F238E27FC236}">
              <a16:creationId xmlns="" xmlns:a16="http://schemas.microsoft.com/office/drawing/2014/main" id="{00000000-0008-0000-0300-0000D8010000}"/>
            </a:ext>
          </a:extLst>
        </xdr:cNvPr>
        <xdr:cNvSpPr txBox="1"/>
      </xdr:nvSpPr>
      <xdr:spPr>
        <a:xfrm>
          <a:off x="13131800" y="32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15,218
15,080
36.14
12,364,749
12,237,129
115,214
5,311,146
12,661,221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類似団体平均と比較し高い水準にあるのは、老人ホーム及び保育所などの施設運営を直営で行っていることが主な要因であるため、現在、積極的に民間委託等を進めるよう検討を始めている。</a:t>
          </a:r>
        </a:p>
        <a:p>
          <a:r>
            <a:rPr lang="ja-JP" altLang="ja-JP" sz="1100">
              <a:solidFill>
                <a:schemeClr val="dk1"/>
              </a:solidFill>
              <a:effectLst/>
              <a:latin typeface="+mn-lt"/>
              <a:ea typeface="+mn-ea"/>
              <a:cs typeface="+mn-cs"/>
            </a:rPr>
            <a:t>　職員採用の方針としては、退職者と同数を新規職員採用で補充するのではなく、行政改革による新規職員の採用及び会計年度任用職員の任用の抑制により、人件費の削減に努める。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77470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a:off x="3987800" y="6398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138430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639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39</xdr:row>
      <xdr:rowOff>16510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4820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16510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6695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137160</xdr:rowOff>
    </xdr:from>
    <xdr:to>
      <xdr:col>11</xdr:col>
      <xdr:colOff>60325</xdr:colOff>
      <xdr:row>39</xdr:row>
      <xdr:rowOff>67310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52087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財政健全化計画に基づき、費用削減に努めた結果、類似団体中最も低い比率を維持してきている。</a:t>
          </a:r>
        </a:p>
        <a:p>
          <a:r>
            <a:rPr lang="ja-JP" altLang="ja-JP" sz="1100">
              <a:solidFill>
                <a:schemeClr val="dk1"/>
              </a:solidFill>
              <a:effectLst/>
              <a:latin typeface="+mn-lt"/>
              <a:ea typeface="+mn-ea"/>
              <a:cs typeface="+mn-cs"/>
            </a:rPr>
            <a:t>　今後は業務の民間委託化を推進し、職員人件費等から委託料といった物件費へのシフトを検討する等、費用全体の削減に努めていく。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88900</xdr:rowOff>
    </xdr:from>
    <xdr:to>
      <xdr:col>82</xdr:col>
      <xdr:colOff>107950</xdr:colOff>
      <xdr:row>21</xdr:row>
      <xdr:rowOff>138430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4892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3827</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88900</xdr:rowOff>
    </xdr:from>
    <xdr:to>
      <xdr:col>82</xdr:col>
      <xdr:colOff>196850</xdr:colOff>
      <xdr:row>14</xdr:row>
      <xdr:rowOff>88900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48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43180</xdr:rowOff>
    </xdr:from>
    <xdr:to>
      <xdr:col>82</xdr:col>
      <xdr:colOff>107950</xdr:colOff>
      <xdr:row>14</xdr:row>
      <xdr:rowOff>88900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244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43180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241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12700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893800" y="241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68580</xdr:rowOff>
    </xdr:from>
    <xdr:to>
      <xdr:col>74</xdr:col>
      <xdr:colOff>31750</xdr:colOff>
      <xdr:row>16</xdr:row>
      <xdr:rowOff>170180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27940</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flipV="1">
          <a:off x="13004800" y="241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118127</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163830</xdr:rowOff>
    </xdr:from>
    <xdr:to>
      <xdr:col>78</xdr:col>
      <xdr:colOff>120650</xdr:colOff>
      <xdr:row>14</xdr:row>
      <xdr:rowOff>93980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104157</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16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148590</xdr:rowOff>
    </xdr:from>
    <xdr:to>
      <xdr:col>65</xdr:col>
      <xdr:colOff>53975</xdr:colOff>
      <xdr:row>14</xdr:row>
      <xdr:rowOff>78740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88917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扶助費に係る経常収支比率が高い理由としては、障害者支援給付費や障害児給付費等の額が膨らんでいることが挙げられる。資格審査の適正化等を進め、財政を圧迫する上昇傾向に歯止めをかけ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6" name="扶助費最小値テキスト">
          <a:extLst>
            <a:ext uri="{FF2B5EF4-FFF2-40B4-BE49-F238E27FC236}">
              <a16:creationId xmlns="" xmlns:a16="http://schemas.microsoft.com/office/drawing/2014/main" id="{00000000-0008-0000-0400-0000BA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8" name="扶助費最大値テキスト">
          <a:extLst>
            <a:ext uri="{FF2B5EF4-FFF2-40B4-BE49-F238E27FC236}">
              <a16:creationId xmlns="" xmlns:a16="http://schemas.microsoft.com/office/drawing/2014/main" id="{00000000-0008-0000-0400-0000BC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59</xdr:row>
      <xdr:rowOff>151493</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987800" y="10234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1" name="扶助費平均値テキスト">
          <a:extLst>
            <a:ext uri="{FF2B5EF4-FFF2-40B4-BE49-F238E27FC236}">
              <a16:creationId xmlns="" xmlns:a16="http://schemas.microsoft.com/office/drawing/2014/main" id="{00000000-0008-0000-0400-0000BF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102507</xdr:rowOff>
    </xdr:from>
    <xdr:to>
      <xdr:col>19</xdr:col>
      <xdr:colOff>187325</xdr:colOff>
      <xdr:row>59</xdr:row>
      <xdr:rowOff>118835</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3098800" y="102180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102507</xdr:rowOff>
    </xdr:from>
    <xdr:to>
      <xdr:col>15</xdr:col>
      <xdr:colOff>98425</xdr:colOff>
      <xdr:row>60</xdr:row>
      <xdr:rowOff>110672</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flipV="1">
          <a:off x="2209800" y="102180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110672</xdr:rowOff>
    </xdr:from>
    <xdr:to>
      <xdr:col>11</xdr:col>
      <xdr:colOff>9525</xdr:colOff>
      <xdr:row>60</xdr:row>
      <xdr:rowOff>159657</xdr:rowOff>
    </xdr:to>
    <xdr:cxnSp macro="">
      <xdr:nvCxnSpPr>
        <xdr:cNvPr id="199" name="直線コネクタ 198">
          <a:extLst>
            <a:ext uri="{FF2B5EF4-FFF2-40B4-BE49-F238E27FC236}">
              <a16:creationId xmlns="" xmlns:a16="http://schemas.microsoft.com/office/drawing/2014/main" id="{00000000-0008-0000-0400-0000C7000000}"/>
            </a:ext>
          </a:extLst>
        </xdr:cNvPr>
        <xdr:cNvCxnSpPr/>
      </xdr:nvCxnSpPr>
      <xdr:spPr>
        <a:xfrm flipV="1">
          <a:off x="1320800" y="10397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72770</xdr:rowOff>
    </xdr:from>
    <xdr:ext cx="762000" cy="259045"/>
    <xdr:sp macro="" textlink="">
      <xdr:nvSpPr>
        <xdr:cNvPr id="210" name="扶助費該当値テキスト">
          <a:extLst>
            <a:ext uri="{FF2B5EF4-FFF2-40B4-BE49-F238E27FC236}">
              <a16:creationId xmlns="" xmlns:a16="http://schemas.microsoft.com/office/drawing/2014/main" id="{00000000-0008-0000-0400-0000D2000000}"/>
            </a:ext>
          </a:extLst>
        </xdr:cNvPr>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51707</xdr:rowOff>
    </xdr:from>
    <xdr:to>
      <xdr:col>15</xdr:col>
      <xdr:colOff>149225</xdr:colOff>
      <xdr:row>59</xdr:row>
      <xdr:rowOff>153307</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048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138084</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2717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59872</xdr:rowOff>
    </xdr:from>
    <xdr:to>
      <xdr:col>11</xdr:col>
      <xdr:colOff>60325</xdr:colOff>
      <xdr:row>60</xdr:row>
      <xdr:rowOff>161472</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146249</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108857</xdr:rowOff>
    </xdr:from>
    <xdr:to>
      <xdr:col>6</xdr:col>
      <xdr:colOff>171450</xdr:colOff>
      <xdr:row>61</xdr:row>
      <xdr:rowOff>39007</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1270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23784</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939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国保会計への繰出金など、他の特別会計への繰出金が大きな割合を占めている。</a:t>
          </a:r>
        </a:p>
        <a:p>
          <a:r>
            <a:rPr lang="ja-JP" altLang="ja-JP" sz="1100">
              <a:solidFill>
                <a:schemeClr val="dk1"/>
              </a:solidFill>
              <a:effectLst/>
              <a:latin typeface="+mn-lt"/>
              <a:ea typeface="+mn-ea"/>
              <a:cs typeface="+mn-cs"/>
            </a:rPr>
            <a:t>　今後も国保会計については、医療費の増加の抑制と保険税収入の確保に努め、普通会計の負担額を減らしていくよう努める。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134620</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9705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104140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165100</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flipV="1">
          <a:off x="13893800" y="9682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1270</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flipV="1">
          <a:off x="13004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100347</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各種団体への補助金や一部事務組合（清掃施設組合、消防組合等）への補助費といった経常的な費用が発生しているため、県平均を上回っている。</a:t>
          </a:r>
        </a:p>
        <a:p>
          <a:r>
            <a:rPr lang="ja-JP" altLang="ja-JP" sz="1100">
              <a:solidFill>
                <a:schemeClr val="dk1"/>
              </a:solidFill>
              <a:effectLst/>
              <a:latin typeface="+mn-lt"/>
              <a:ea typeface="+mn-ea"/>
              <a:cs typeface="+mn-cs"/>
            </a:rPr>
            <a:t>　現在、補助金等検討委員会の諮問を受けた補助金等の精査を実施中であり、随時必要性の確認をおこない、見直しや廃止を行う方針である。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10" name="補助費等最小値テキスト">
          <a:extLst>
            <a:ext uri="{FF2B5EF4-FFF2-40B4-BE49-F238E27FC236}">
              <a16:creationId xmlns="" xmlns:a16="http://schemas.microsoft.com/office/drawing/2014/main" id="{00000000-0008-0000-0400-000036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140063</xdr:rowOff>
    </xdr:from>
    <xdr:to>
      <xdr:col>82</xdr:col>
      <xdr:colOff>107950</xdr:colOff>
      <xdr:row>35</xdr:row>
      <xdr:rowOff>33927</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5671800" y="596936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5" name="補助費等平均値テキスト">
          <a:extLst>
            <a:ext uri="{FF2B5EF4-FFF2-40B4-BE49-F238E27FC236}">
              <a16:creationId xmlns="" xmlns:a16="http://schemas.microsoft.com/office/drawing/2014/main" id="{00000000-0008-0000-0400-00003B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20864</xdr:rowOff>
    </xdr:from>
    <xdr:to>
      <xdr:col>78</xdr:col>
      <xdr:colOff>69850</xdr:colOff>
      <xdr:row>35</xdr:row>
      <xdr:rowOff>33927</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a:off x="14782800" y="60216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20864</xdr:rowOff>
    </xdr:from>
    <xdr:to>
      <xdr:col>73</xdr:col>
      <xdr:colOff>180975</xdr:colOff>
      <xdr:row>35</xdr:row>
      <xdr:rowOff>60053</xdr:rowOff>
    </xdr:to>
    <xdr:cxnSp macro="">
      <xdr:nvCxnSpPr>
        <xdr:cNvPr id="320" name="直線コネクタ 319">
          <a:extLst>
            <a:ext uri="{FF2B5EF4-FFF2-40B4-BE49-F238E27FC236}">
              <a16:creationId xmlns="" xmlns:a16="http://schemas.microsoft.com/office/drawing/2014/main" id="{00000000-0008-0000-0400-000040010000}"/>
            </a:ext>
          </a:extLst>
        </xdr:cNvPr>
        <xdr:cNvCxnSpPr/>
      </xdr:nvCxnSpPr>
      <xdr:spPr>
        <a:xfrm flipV="1">
          <a:off x="13893800" y="602161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60053</xdr:rowOff>
    </xdr:from>
    <xdr:to>
      <xdr:col>69</xdr:col>
      <xdr:colOff>92075</xdr:colOff>
      <xdr:row>35</xdr:row>
      <xdr:rowOff>79647</xdr:rowOff>
    </xdr:to>
    <xdr:cxnSp macro="">
      <xdr:nvCxnSpPr>
        <xdr:cNvPr id="323" name="直線コネクタ 322">
          <a:extLst>
            <a:ext uri="{FF2B5EF4-FFF2-40B4-BE49-F238E27FC236}">
              <a16:creationId xmlns="" xmlns:a16="http://schemas.microsoft.com/office/drawing/2014/main" id="{00000000-0008-0000-0400-000043010000}"/>
            </a:ext>
          </a:extLst>
        </xdr:cNvPr>
        <xdr:cNvCxnSpPr/>
      </xdr:nvCxnSpPr>
      <xdr:spPr>
        <a:xfrm flipV="1">
          <a:off x="13004800" y="60608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4" name="フローチャート: 判断 323">
          <a:extLst>
            <a:ext uri="{FF2B5EF4-FFF2-40B4-BE49-F238E27FC236}">
              <a16:creationId xmlns="" xmlns:a16="http://schemas.microsoft.com/office/drawing/2014/main" id="{00000000-0008-0000-0400-000044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6" name="フローチャート: 判断 325">
          <a:extLst>
            <a:ext uri="{FF2B5EF4-FFF2-40B4-BE49-F238E27FC236}">
              <a16:creationId xmlns="" xmlns:a16="http://schemas.microsoft.com/office/drawing/2014/main" id="{00000000-0008-0000-0400-000046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89263</xdr:rowOff>
    </xdr:from>
    <xdr:to>
      <xdr:col>82</xdr:col>
      <xdr:colOff>158750</xdr:colOff>
      <xdr:row>35</xdr:row>
      <xdr:rowOff>19413</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6459200" y="5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105790</xdr:rowOff>
    </xdr:from>
    <xdr:ext cx="762000" cy="259045"/>
    <xdr:sp macro="" textlink="">
      <xdr:nvSpPr>
        <xdr:cNvPr id="334" name="補助費等該当値テキスト">
          <a:extLst>
            <a:ext uri="{FF2B5EF4-FFF2-40B4-BE49-F238E27FC236}">
              <a16:creationId xmlns="" xmlns:a16="http://schemas.microsoft.com/office/drawing/2014/main" id="{00000000-0008-0000-0400-00004E010000}"/>
            </a:ext>
          </a:extLst>
        </xdr:cNvPr>
        <xdr:cNvSpPr txBox="1"/>
      </xdr:nvSpPr>
      <xdr:spPr>
        <a:xfrm>
          <a:off x="16598900" y="576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154577</xdr:rowOff>
    </xdr:from>
    <xdr:to>
      <xdr:col>78</xdr:col>
      <xdr:colOff>120650</xdr:colOff>
      <xdr:row>35</xdr:row>
      <xdr:rowOff>84727</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5621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94904</xdr:rowOff>
    </xdr:from>
    <xdr:ext cx="7366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5290800" y="5752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141514</xdr:rowOff>
    </xdr:from>
    <xdr:to>
      <xdr:col>74</xdr:col>
      <xdr:colOff>31750</xdr:colOff>
      <xdr:row>35</xdr:row>
      <xdr:rowOff>71664</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4732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81841</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4401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9253</xdr:rowOff>
    </xdr:from>
    <xdr:to>
      <xdr:col>69</xdr:col>
      <xdr:colOff>142875</xdr:colOff>
      <xdr:row>35</xdr:row>
      <xdr:rowOff>110853</xdr:rowOff>
    </xdr:to>
    <xdr:sp macro="" textlink="">
      <xdr:nvSpPr>
        <xdr:cNvPr id="339" name="楕円 338">
          <a:extLst>
            <a:ext uri="{FF2B5EF4-FFF2-40B4-BE49-F238E27FC236}">
              <a16:creationId xmlns="" xmlns:a16="http://schemas.microsoft.com/office/drawing/2014/main" id="{00000000-0008-0000-0400-000053010000}"/>
            </a:ext>
          </a:extLst>
        </xdr:cNvPr>
        <xdr:cNvSpPr/>
      </xdr:nvSpPr>
      <xdr:spPr>
        <a:xfrm>
          <a:off x="13843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121030</xdr:rowOff>
    </xdr:from>
    <xdr:ext cx="762000" cy="259045"/>
    <xdr:sp macro="" textlink="">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13512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28847</xdr:rowOff>
    </xdr:from>
    <xdr:to>
      <xdr:col>65</xdr:col>
      <xdr:colOff>53975</xdr:colOff>
      <xdr:row>35</xdr:row>
      <xdr:rowOff>130447</xdr:rowOff>
    </xdr:to>
    <xdr:sp macro="" textlink="">
      <xdr:nvSpPr>
        <xdr:cNvPr id="341" name="楕円 340">
          <a:extLst>
            <a:ext uri="{FF2B5EF4-FFF2-40B4-BE49-F238E27FC236}">
              <a16:creationId xmlns="" xmlns:a16="http://schemas.microsoft.com/office/drawing/2014/main" id="{00000000-0008-0000-0400-000055010000}"/>
            </a:ext>
          </a:extLst>
        </xdr:cNvPr>
        <xdr:cNvSpPr/>
      </xdr:nvSpPr>
      <xdr:spPr>
        <a:xfrm>
          <a:off x="12954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140624</xdr:rowOff>
    </xdr:from>
    <xdr:ext cx="762000" cy="259045"/>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12623800" y="57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町営住宅ストック総合活用計画に基づき進めている近年の公営住宅の建替事業が公債費を増加させる要因となっている。</a:t>
          </a:r>
        </a:p>
        <a:p>
          <a:r>
            <a:rPr lang="ja-JP" altLang="ja-JP" sz="1100">
              <a:solidFill>
                <a:schemeClr val="dk1"/>
              </a:solidFill>
              <a:effectLst/>
              <a:latin typeface="+mn-lt"/>
              <a:ea typeface="+mn-ea"/>
              <a:cs typeface="+mn-cs"/>
            </a:rPr>
            <a:t>　また、前年度より大型事業である道の駅整備事業に着手したことにより、一時的な発行額の増による後年度の公債費負担の増が見込まれるため、今後も、緊急度・住民ニーズを的確に把握した事業の取捨選択により、新規発行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8" name="公債費最小値テキスト">
          <a:extLst>
            <a:ext uri="{FF2B5EF4-FFF2-40B4-BE49-F238E27FC236}">
              <a16:creationId xmlns="" xmlns:a16="http://schemas.microsoft.com/office/drawing/2014/main" id="{00000000-0008-0000-0400-000070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70" name="公債費最大値テキスト">
          <a:extLst>
            <a:ext uri="{FF2B5EF4-FFF2-40B4-BE49-F238E27FC236}">
              <a16:creationId xmlns="" xmlns:a16="http://schemas.microsoft.com/office/drawing/2014/main" id="{00000000-0008-0000-0400-000072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83565</xdr:rowOff>
    </xdr:from>
    <xdr:to>
      <xdr:col>24</xdr:col>
      <xdr:colOff>25400</xdr:colOff>
      <xdr:row>79</xdr:row>
      <xdr:rowOff>147574</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3987800" y="13628115"/>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3" name="公債費平均値テキスト">
          <a:extLst>
            <a:ext uri="{FF2B5EF4-FFF2-40B4-BE49-F238E27FC236}">
              <a16:creationId xmlns="" xmlns:a16="http://schemas.microsoft.com/office/drawing/2014/main" id="{00000000-0008-0000-0400-000075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42418</xdr:rowOff>
    </xdr:from>
    <xdr:to>
      <xdr:col>19</xdr:col>
      <xdr:colOff>187325</xdr:colOff>
      <xdr:row>79</xdr:row>
      <xdr:rowOff>83565</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a:off x="3098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42418</xdr:rowOff>
    </xdr:from>
    <xdr:to>
      <xdr:col>15</xdr:col>
      <xdr:colOff>98425</xdr:colOff>
      <xdr:row>79</xdr:row>
      <xdr:rowOff>106426</xdr:rowOff>
    </xdr:to>
    <xdr:cxnSp macro="">
      <xdr:nvCxnSpPr>
        <xdr:cNvPr id="378" name="直線コネクタ 377">
          <a:extLst>
            <a:ext uri="{FF2B5EF4-FFF2-40B4-BE49-F238E27FC236}">
              <a16:creationId xmlns="" xmlns:a16="http://schemas.microsoft.com/office/drawing/2014/main" id="{00000000-0008-0000-0400-00007A010000}"/>
            </a:ext>
          </a:extLst>
        </xdr:cNvPr>
        <xdr:cNvCxnSpPr/>
      </xdr:nvCxnSpPr>
      <xdr:spPr>
        <a:xfrm flipV="1">
          <a:off x="2209800" y="135869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106426</xdr:rowOff>
    </xdr:from>
    <xdr:to>
      <xdr:col>11</xdr:col>
      <xdr:colOff>9525</xdr:colOff>
      <xdr:row>79</xdr:row>
      <xdr:rowOff>129287</xdr:rowOff>
    </xdr:to>
    <xdr:cxnSp macro="">
      <xdr:nvCxnSpPr>
        <xdr:cNvPr id="381" name="直線コネクタ 380">
          <a:extLst>
            <a:ext uri="{FF2B5EF4-FFF2-40B4-BE49-F238E27FC236}">
              <a16:creationId xmlns="" xmlns:a16="http://schemas.microsoft.com/office/drawing/2014/main" id="{00000000-0008-0000-0400-00007D010000}"/>
            </a:ext>
          </a:extLst>
        </xdr:cNvPr>
        <xdr:cNvCxnSpPr/>
      </xdr:nvCxnSpPr>
      <xdr:spPr>
        <a:xfrm flipV="1">
          <a:off x="1320800" y="136509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2" name="フローチャート: 判断 381">
          <a:extLst>
            <a:ext uri="{FF2B5EF4-FFF2-40B4-BE49-F238E27FC236}">
              <a16:creationId xmlns="" xmlns:a16="http://schemas.microsoft.com/office/drawing/2014/main" id="{00000000-0008-0000-0400-00007E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4" name="フローチャート: 判断 383">
          <a:extLst>
            <a:ext uri="{FF2B5EF4-FFF2-40B4-BE49-F238E27FC236}">
              <a16:creationId xmlns="" xmlns:a16="http://schemas.microsoft.com/office/drawing/2014/main" id="{00000000-0008-0000-0400-000080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96774</xdr:rowOff>
    </xdr:from>
    <xdr:to>
      <xdr:col>24</xdr:col>
      <xdr:colOff>76200</xdr:colOff>
      <xdr:row>80</xdr:row>
      <xdr:rowOff>26924</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4775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5351</xdr:rowOff>
    </xdr:from>
    <xdr:ext cx="762000" cy="259045"/>
    <xdr:sp macro="" textlink="">
      <xdr:nvSpPr>
        <xdr:cNvPr id="392" name="公債費該当値テキスト">
          <a:extLst>
            <a:ext uri="{FF2B5EF4-FFF2-40B4-BE49-F238E27FC236}">
              <a16:creationId xmlns="" xmlns:a16="http://schemas.microsoft.com/office/drawing/2014/main" id="{00000000-0008-0000-0400-000088010000}"/>
            </a:ext>
          </a:extLst>
        </xdr:cNvPr>
        <xdr:cNvSpPr txBox="1"/>
      </xdr:nvSpPr>
      <xdr:spPr>
        <a:xfrm>
          <a:off x="4914900" y="1354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163068</xdr:rowOff>
    </xdr:from>
    <xdr:to>
      <xdr:col>15</xdr:col>
      <xdr:colOff>149225</xdr:colOff>
      <xdr:row>79</xdr:row>
      <xdr:rowOff>93218</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77995</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55626</xdr:rowOff>
    </xdr:from>
    <xdr:to>
      <xdr:col>11</xdr:col>
      <xdr:colOff>60325</xdr:colOff>
      <xdr:row>79</xdr:row>
      <xdr:rowOff>157226</xdr:rowOff>
    </xdr:to>
    <xdr:sp macro="" textlink="">
      <xdr:nvSpPr>
        <xdr:cNvPr id="397" name="楕円 396">
          <a:extLst>
            <a:ext uri="{FF2B5EF4-FFF2-40B4-BE49-F238E27FC236}">
              <a16:creationId xmlns="" xmlns:a16="http://schemas.microsoft.com/office/drawing/2014/main" id="{00000000-0008-0000-0400-00008D010000}"/>
            </a:ext>
          </a:extLst>
        </xdr:cNvPr>
        <xdr:cNvSpPr/>
      </xdr:nvSpPr>
      <xdr:spPr>
        <a:xfrm>
          <a:off x="2159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142003</xdr:rowOff>
    </xdr:from>
    <xdr:ext cx="7620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1828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78487</xdr:rowOff>
    </xdr:from>
    <xdr:to>
      <xdr:col>6</xdr:col>
      <xdr:colOff>171450</xdr:colOff>
      <xdr:row>80</xdr:row>
      <xdr:rowOff>8637</xdr:rowOff>
    </xdr:to>
    <xdr:sp macro="" textlink="">
      <xdr:nvSpPr>
        <xdr:cNvPr id="399" name="楕円 398">
          <a:extLst>
            <a:ext uri="{FF2B5EF4-FFF2-40B4-BE49-F238E27FC236}">
              <a16:creationId xmlns="" xmlns:a16="http://schemas.microsoft.com/office/drawing/2014/main" id="{00000000-0008-0000-0400-00008F010000}"/>
            </a:ext>
          </a:extLst>
        </xdr:cNvPr>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164864</xdr:rowOff>
    </xdr:from>
    <xdr:ext cx="762000" cy="259045"/>
    <xdr:sp macro=""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内訳である人件費や扶助費は類似団体と比較して高い傾向にある。　</a:t>
          </a:r>
        </a:p>
        <a:p>
          <a:r>
            <a:rPr lang="ja-JP" altLang="ja-JP" sz="1100">
              <a:solidFill>
                <a:schemeClr val="dk1"/>
              </a:solidFill>
              <a:effectLst/>
              <a:latin typeface="+mn-lt"/>
              <a:ea typeface="+mn-ea"/>
              <a:cs typeface="+mn-cs"/>
            </a:rPr>
            <a:t>　人件費については、事務事業の見直しを行い新規職員の採用及び会計年度任用職員の任用を抑制し、扶助費については、資格審査の適正化等を進め、比率の引き下げが実現できるよう努める。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7" name="公債費以外最小値テキスト">
          <a:extLst>
            <a:ext uri="{FF2B5EF4-FFF2-40B4-BE49-F238E27FC236}">
              <a16:creationId xmlns="" xmlns:a16="http://schemas.microsoft.com/office/drawing/2014/main" id="{00000000-0008-0000-0400-0000AB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9" name="公債費以外最大値テキスト">
          <a:extLst>
            <a:ext uri="{FF2B5EF4-FFF2-40B4-BE49-F238E27FC236}">
              <a16:creationId xmlns="" xmlns:a16="http://schemas.microsoft.com/office/drawing/2014/main" id="{00000000-0008-0000-0400-0000AD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75</xdr:row>
      <xdr:rowOff>69850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5671800" y="12905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2" name="公債費以外平均値テキスト">
          <a:extLst>
            <a:ext uri="{FF2B5EF4-FFF2-40B4-BE49-F238E27FC236}">
              <a16:creationId xmlns="" xmlns:a16="http://schemas.microsoft.com/office/drawing/2014/main" id="{00000000-0008-0000-0400-0000B0010000}"/>
            </a:ext>
          </a:extLst>
        </xdr:cNvPr>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75</xdr:row>
      <xdr:rowOff>51562</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flipV="1">
          <a:off x="14782800" y="12905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51562</xdr:rowOff>
    </xdr:from>
    <xdr:to>
      <xdr:col>73</xdr:col>
      <xdr:colOff>180975</xdr:colOff>
      <xdr:row>76</xdr:row>
      <xdr:rowOff>140715</xdr:rowOff>
    </xdr:to>
    <xdr:cxnSp macro="">
      <xdr:nvCxnSpPr>
        <xdr:cNvPr id="437" name="直線コネクタ 436">
          <a:extLst>
            <a:ext uri="{FF2B5EF4-FFF2-40B4-BE49-F238E27FC236}">
              <a16:creationId xmlns="" xmlns:a16="http://schemas.microsoft.com/office/drawing/2014/main" id="{00000000-0008-0000-0400-0000B5010000}"/>
            </a:ext>
          </a:extLst>
        </xdr:cNvPr>
        <xdr:cNvCxnSpPr/>
      </xdr:nvCxnSpPr>
      <xdr:spPr>
        <a:xfrm flipV="1">
          <a:off x="13893800" y="12910312"/>
          <a:ext cx="889000" cy="26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5842</xdr:rowOff>
    </xdr:to>
    <xdr:cxnSp macro="">
      <xdr:nvCxnSpPr>
        <xdr:cNvPr id="440" name="直線コネクタ 439">
          <a:extLst>
            <a:ext uri="{FF2B5EF4-FFF2-40B4-BE49-F238E27FC236}">
              <a16:creationId xmlns="" xmlns:a16="http://schemas.microsoft.com/office/drawing/2014/main" id="{00000000-0008-0000-0400-0000B8010000}"/>
            </a:ext>
          </a:extLst>
        </xdr:cNvPr>
        <xdr:cNvCxnSpPr/>
      </xdr:nvCxnSpPr>
      <xdr:spPr>
        <a:xfrm flipV="1">
          <a:off x="13004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3" name="フローチャート: 判断 442">
          <a:extLst>
            <a:ext uri="{FF2B5EF4-FFF2-40B4-BE49-F238E27FC236}">
              <a16:creationId xmlns="" xmlns:a16="http://schemas.microsoft.com/office/drawing/2014/main" id="{00000000-0008-0000-0400-0000BB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51" name="公債費以外該当値テキスト">
          <a:extLst>
            <a:ext uri="{FF2B5EF4-FFF2-40B4-BE49-F238E27FC236}">
              <a16:creationId xmlns="" xmlns:a16="http://schemas.microsoft.com/office/drawing/2014/main" id="{00000000-0008-0000-0400-0000C3010000}"/>
            </a:ext>
          </a:extLst>
        </xdr:cNvPr>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xdr:rowOff>
    </xdr:from>
    <xdr:to>
      <xdr:col>74</xdr:col>
      <xdr:colOff>31750</xdr:colOff>
      <xdr:row>75</xdr:row>
      <xdr:rowOff>102362</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4732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112539</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4401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58" name="楕円 457">
          <a:extLst>
            <a:ext uri="{FF2B5EF4-FFF2-40B4-BE49-F238E27FC236}">
              <a16:creationId xmlns="" xmlns:a16="http://schemas.microsoft.com/office/drawing/2014/main" id="{00000000-0008-0000-0400-0000CA010000}"/>
            </a:ext>
          </a:extLst>
        </xdr:cNvPr>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59" name="テキスト ボックス 458">
          <a:extLst>
            <a:ext uri="{FF2B5EF4-FFF2-40B4-BE49-F238E27FC236}">
              <a16:creationId xmlns="" xmlns:a16="http://schemas.microsoft.com/office/drawing/2014/main" id="{00000000-0008-0000-0400-0000CB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108941</xdr:rowOff>
    </xdr:from>
    <xdr:to>
      <xdr:col>29</xdr:col>
      <xdr:colOff>127000</xdr:colOff>
      <xdr:row>15</xdr:row>
      <xdr:rowOff>147485</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2728316"/>
          <a:ext cx="647700" cy="3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88142</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878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147434</xdr:rowOff>
    </xdr:from>
    <xdr:to>
      <xdr:col>26</xdr:col>
      <xdr:colOff>50800</xdr:colOff>
      <xdr:row>15</xdr:row>
      <xdr:rowOff>147485</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a:off x="4305300" y="2766809"/>
          <a:ext cx="698500" cy="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72077</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30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147434</xdr:rowOff>
    </xdr:from>
    <xdr:to>
      <xdr:col>22</xdr:col>
      <xdr:colOff>114300</xdr:colOff>
      <xdr:row>15</xdr:row>
      <xdr:rowOff>164808</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2766809"/>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164808</xdr:rowOff>
    </xdr:from>
    <xdr:to>
      <xdr:col>18</xdr:col>
      <xdr:colOff>177800</xdr:colOff>
      <xdr:row>16</xdr:row>
      <xdr:rowOff>10465</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2784183"/>
          <a:ext cx="698500" cy="1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103039</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93502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58141</xdr:rowOff>
    </xdr:from>
    <xdr:to>
      <xdr:col>29</xdr:col>
      <xdr:colOff>177800</xdr:colOff>
      <xdr:row>15</xdr:row>
      <xdr:rowOff>159741</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677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74668</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52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96685</xdr:rowOff>
    </xdr:from>
    <xdr:to>
      <xdr:col>26</xdr:col>
      <xdr:colOff>101600</xdr:colOff>
      <xdr:row>16</xdr:row>
      <xdr:rowOff>26835</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71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37012</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248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96634</xdr:rowOff>
    </xdr:from>
    <xdr:to>
      <xdr:col>22</xdr:col>
      <xdr:colOff>165100</xdr:colOff>
      <xdr:row>16</xdr:row>
      <xdr:rowOff>26784</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716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36961</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248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114008</xdr:rowOff>
    </xdr:from>
    <xdr:to>
      <xdr:col>19</xdr:col>
      <xdr:colOff>38100</xdr:colOff>
      <xdr:row>16</xdr:row>
      <xdr:rowOff>44158</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733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54335</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250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131115</xdr:rowOff>
    </xdr:from>
    <xdr:to>
      <xdr:col>15</xdr:col>
      <xdr:colOff>101600</xdr:colOff>
      <xdr:row>16</xdr:row>
      <xdr:rowOff>61265</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275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71442</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251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291592</xdr:rowOff>
    </xdr:from>
    <xdr:to>
      <xdr:col>29</xdr:col>
      <xdr:colOff>127000</xdr:colOff>
      <xdr:row>36</xdr:row>
      <xdr:rowOff>76091</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003800" y="6901942"/>
          <a:ext cx="647700" cy="12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291592</xdr:rowOff>
    </xdr:from>
    <xdr:to>
      <xdr:col>26</xdr:col>
      <xdr:colOff>50800</xdr:colOff>
      <xdr:row>35</xdr:row>
      <xdr:rowOff>335277</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flipV="1">
          <a:off x="4305300" y="6901942"/>
          <a:ext cx="698500" cy="43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a:extLst>
            <a:ext uri="{FF2B5EF4-FFF2-40B4-BE49-F238E27FC236}">
              <a16:creationId xmlns="" xmlns:a16="http://schemas.microsoft.com/office/drawing/2014/main" id="{00000000-0008-0000-0500-000073000000}"/>
            </a:ext>
          </a:extLst>
        </xdr:cNvPr>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335277</xdr:rowOff>
    </xdr:from>
    <xdr:to>
      <xdr:col>22</xdr:col>
      <xdr:colOff>114300</xdr:colOff>
      <xdr:row>36</xdr:row>
      <xdr:rowOff>24085</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flipV="1">
          <a:off x="3606800" y="6945627"/>
          <a:ext cx="698500" cy="31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24085</xdr:rowOff>
    </xdr:from>
    <xdr:to>
      <xdr:col>18</xdr:col>
      <xdr:colOff>177800</xdr:colOff>
      <xdr:row>36</xdr:row>
      <xdr:rowOff>39584</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flipV="1">
          <a:off x="2908300" y="6977335"/>
          <a:ext cx="698500" cy="15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25291</xdr:rowOff>
    </xdr:from>
    <xdr:to>
      <xdr:col>29</xdr:col>
      <xdr:colOff>177800</xdr:colOff>
      <xdr:row>36</xdr:row>
      <xdr:rowOff>126891</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5600700" y="697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340268</xdr:rowOff>
    </xdr:from>
    <xdr:ext cx="762000" cy="259045"/>
    <xdr:sp macro="" textlink="">
      <xdr:nvSpPr>
        <xdr:cNvPr id="130" name="人口1人当たり決算額の推移該当値テキスト445">
          <a:extLst>
            <a:ext uri="{FF2B5EF4-FFF2-40B4-BE49-F238E27FC236}">
              <a16:creationId xmlns="" xmlns:a16="http://schemas.microsoft.com/office/drawing/2014/main" id="{00000000-0008-0000-0500-000082000000}"/>
            </a:ext>
          </a:extLst>
        </xdr:cNvPr>
        <xdr:cNvSpPr txBox="1"/>
      </xdr:nvSpPr>
      <xdr:spPr>
        <a:xfrm>
          <a:off x="5740400" y="695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240792</xdr:rowOff>
    </xdr:from>
    <xdr:to>
      <xdr:col>26</xdr:col>
      <xdr:colOff>101600</xdr:colOff>
      <xdr:row>35</xdr:row>
      <xdr:rowOff>342392</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953000" y="6851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9669</xdr:rowOff>
    </xdr:from>
    <xdr:ext cx="7366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4622800" y="662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284477</xdr:rowOff>
    </xdr:from>
    <xdr:to>
      <xdr:col>22</xdr:col>
      <xdr:colOff>165100</xdr:colOff>
      <xdr:row>36</xdr:row>
      <xdr:rowOff>43177</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254500" y="689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53354</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924300" y="666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316185</xdr:rowOff>
    </xdr:from>
    <xdr:to>
      <xdr:col>19</xdr:col>
      <xdr:colOff>38100</xdr:colOff>
      <xdr:row>36</xdr:row>
      <xdr:rowOff>74885</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3556000" y="6926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85062</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225800" y="669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331684</xdr:rowOff>
    </xdr:from>
    <xdr:to>
      <xdr:col>15</xdr:col>
      <xdr:colOff>101600</xdr:colOff>
      <xdr:row>36</xdr:row>
      <xdr:rowOff>90384</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2857500" y="6942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100561</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2527300" y="671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15,218
15,080
36.14
12,364,749
12,237,129
115,214
5,311,146
12,661,221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8590</xdr:rowOff>
    </xdr:from>
    <xdr:to>
      <xdr:col>24</xdr:col>
      <xdr:colOff>63500</xdr:colOff>
      <xdr:row>34</xdr:row>
      <xdr:rowOff>64491</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flipV="1">
          <a:off x="3797300" y="5837890"/>
          <a:ext cx="838200" cy="5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a:extLst>
            <a:ext uri="{FF2B5EF4-FFF2-40B4-BE49-F238E27FC236}">
              <a16:creationId xmlns="" xmlns:a16="http://schemas.microsoft.com/office/drawing/2014/main" id="{00000000-0008-0000-0600-00003C000000}"/>
            </a:ext>
          </a:extLst>
        </xdr:cNvPr>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1687</xdr:rowOff>
    </xdr:from>
    <xdr:to>
      <xdr:col>19</xdr:col>
      <xdr:colOff>177800</xdr:colOff>
      <xdr:row>34</xdr:row>
      <xdr:rowOff>64491</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2908300" y="5830987"/>
          <a:ext cx="889000" cy="6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a:extLst>
            <a:ext uri="{FF2B5EF4-FFF2-40B4-BE49-F238E27FC236}">
              <a16:creationId xmlns="" xmlns:a16="http://schemas.microsoft.com/office/drawing/2014/main" id="{00000000-0008-0000-0600-000040000000}"/>
            </a:ext>
          </a:extLst>
        </xdr:cNvPr>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1687</xdr:rowOff>
    </xdr:from>
    <xdr:to>
      <xdr:col>15</xdr:col>
      <xdr:colOff>50800</xdr:colOff>
      <xdr:row>34</xdr:row>
      <xdr:rowOff>23587</xdr:rowOff>
    </xdr:to>
    <xdr:cxnSp macro="">
      <xdr:nvCxnSpPr>
        <xdr:cNvPr id="65" name="直線コネクタ 64">
          <a:extLst>
            <a:ext uri="{FF2B5EF4-FFF2-40B4-BE49-F238E27FC236}">
              <a16:creationId xmlns="" xmlns:a16="http://schemas.microsoft.com/office/drawing/2014/main" id="{00000000-0008-0000-0600-000041000000}"/>
            </a:ext>
          </a:extLst>
        </xdr:cNvPr>
        <xdr:cNvCxnSpPr/>
      </xdr:nvCxnSpPr>
      <xdr:spPr>
        <a:xfrm flipV="1">
          <a:off x="2019300" y="5830987"/>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a:extLst>
            <a:ext uri="{FF2B5EF4-FFF2-40B4-BE49-F238E27FC236}">
              <a16:creationId xmlns="" xmlns:a16="http://schemas.microsoft.com/office/drawing/2014/main" id="{00000000-0008-0000-0600-000043000000}"/>
            </a:ext>
          </a:extLst>
        </xdr:cNvPr>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23587</xdr:rowOff>
    </xdr:from>
    <xdr:to>
      <xdr:col>10</xdr:col>
      <xdr:colOff>114300</xdr:colOff>
      <xdr:row>35</xdr:row>
      <xdr:rowOff>4323</xdr:rowOff>
    </xdr:to>
    <xdr:cxnSp macro="">
      <xdr:nvCxnSpPr>
        <xdr:cNvPr id="68" name="直線コネクタ 67">
          <a:extLst>
            <a:ext uri="{FF2B5EF4-FFF2-40B4-BE49-F238E27FC236}">
              <a16:creationId xmlns="" xmlns:a16="http://schemas.microsoft.com/office/drawing/2014/main" id="{00000000-0008-0000-0600-000044000000}"/>
            </a:ext>
          </a:extLst>
        </xdr:cNvPr>
        <xdr:cNvCxnSpPr/>
      </xdr:nvCxnSpPr>
      <xdr:spPr>
        <a:xfrm flipV="1">
          <a:off x="1130300" y="5852887"/>
          <a:ext cx="889000" cy="1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a:extLst>
            <a:ext uri="{FF2B5EF4-FFF2-40B4-BE49-F238E27FC236}">
              <a16:creationId xmlns="" xmlns:a16="http://schemas.microsoft.com/office/drawing/2014/main" id="{00000000-0008-0000-0600-000046000000}"/>
            </a:ext>
          </a:extLst>
        </xdr:cNvPr>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23786</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863111" y="63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129240</xdr:rowOff>
    </xdr:from>
    <xdr:to>
      <xdr:col>24</xdr:col>
      <xdr:colOff>114300</xdr:colOff>
      <xdr:row>34</xdr:row>
      <xdr:rowOff>59390</xdr:rowOff>
    </xdr:to>
    <xdr:sp macro="" textlink="">
      <xdr:nvSpPr>
        <xdr:cNvPr id="78" name="楕円 77">
          <a:extLst>
            <a:ext uri="{FF2B5EF4-FFF2-40B4-BE49-F238E27FC236}">
              <a16:creationId xmlns="" xmlns:a16="http://schemas.microsoft.com/office/drawing/2014/main" id="{00000000-0008-0000-0600-00004E000000}"/>
            </a:ext>
          </a:extLst>
        </xdr:cNvPr>
        <xdr:cNvSpPr/>
      </xdr:nvSpPr>
      <xdr:spPr>
        <a:xfrm>
          <a:off x="4584700" y="57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152117</xdr:rowOff>
    </xdr:from>
    <xdr:ext cx="599010" cy="259045"/>
    <xdr:sp macro="" textlink="">
      <xdr:nvSpPr>
        <xdr:cNvPr id="79" name="人件費該当値テキスト">
          <a:extLst>
            <a:ext uri="{FF2B5EF4-FFF2-40B4-BE49-F238E27FC236}">
              <a16:creationId xmlns="" xmlns:a16="http://schemas.microsoft.com/office/drawing/2014/main" id="{00000000-0008-0000-0600-00004F000000}"/>
            </a:ext>
          </a:extLst>
        </xdr:cNvPr>
        <xdr:cNvSpPr txBox="1"/>
      </xdr:nvSpPr>
      <xdr:spPr>
        <a:xfrm>
          <a:off x="4686300" y="563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13691</xdr:rowOff>
    </xdr:from>
    <xdr:to>
      <xdr:col>20</xdr:col>
      <xdr:colOff>38100</xdr:colOff>
      <xdr:row>34</xdr:row>
      <xdr:rowOff>115291</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3746500" y="584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131818</xdr:rowOff>
    </xdr:from>
    <xdr:ext cx="59901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3497795" y="561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122337</xdr:rowOff>
    </xdr:from>
    <xdr:to>
      <xdr:col>15</xdr:col>
      <xdr:colOff>101600</xdr:colOff>
      <xdr:row>34</xdr:row>
      <xdr:rowOff>52487</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2857500" y="57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69014</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2608795" y="555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144237</xdr:rowOff>
    </xdr:from>
    <xdr:to>
      <xdr:col>10</xdr:col>
      <xdr:colOff>165100</xdr:colOff>
      <xdr:row>34</xdr:row>
      <xdr:rowOff>74387</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1968500" y="58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90914</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1719795" y="557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124973</xdr:rowOff>
    </xdr:from>
    <xdr:to>
      <xdr:col>6</xdr:col>
      <xdr:colOff>38100</xdr:colOff>
      <xdr:row>35</xdr:row>
      <xdr:rowOff>55123</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079500" y="595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71650</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830795" y="572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109689</xdr:rowOff>
    </xdr:from>
    <xdr:to>
      <xdr:col>24</xdr:col>
      <xdr:colOff>63500</xdr:colOff>
      <xdr:row>55</xdr:row>
      <xdr:rowOff>124137</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flipV="1">
          <a:off x="3797300" y="9539439"/>
          <a:ext cx="8382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a:extLst>
            <a:ext uri="{FF2B5EF4-FFF2-40B4-BE49-F238E27FC236}">
              <a16:creationId xmlns="" xmlns:a16="http://schemas.microsoft.com/office/drawing/2014/main" id="{00000000-0008-0000-0600-000074000000}"/>
            </a:ext>
          </a:extLst>
        </xdr:cNvPr>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124137</xdr:rowOff>
    </xdr:from>
    <xdr:to>
      <xdr:col>19</xdr:col>
      <xdr:colOff>177800</xdr:colOff>
      <xdr:row>56</xdr:row>
      <xdr:rowOff>122510</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2908300" y="9553887"/>
          <a:ext cx="889000" cy="16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a:extLst>
            <a:ext uri="{FF2B5EF4-FFF2-40B4-BE49-F238E27FC236}">
              <a16:creationId xmlns="" xmlns:a16="http://schemas.microsoft.com/office/drawing/2014/main" id="{00000000-0008-0000-0600-000078000000}"/>
            </a:ext>
          </a:extLst>
        </xdr:cNvPr>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96961</xdr:rowOff>
    </xdr:from>
    <xdr:to>
      <xdr:col>15</xdr:col>
      <xdr:colOff>50800</xdr:colOff>
      <xdr:row>56</xdr:row>
      <xdr:rowOff>122510</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2019300" y="9698161"/>
          <a:ext cx="8890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96961</xdr:rowOff>
    </xdr:from>
    <xdr:to>
      <xdr:col>10</xdr:col>
      <xdr:colOff>114300</xdr:colOff>
      <xdr:row>57</xdr:row>
      <xdr:rowOff>121028</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1130300" y="9698161"/>
          <a:ext cx="889000" cy="19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58889</xdr:rowOff>
    </xdr:from>
    <xdr:to>
      <xdr:col>24</xdr:col>
      <xdr:colOff>114300</xdr:colOff>
      <xdr:row>55</xdr:row>
      <xdr:rowOff>160489</xdr:rowOff>
    </xdr:to>
    <xdr:sp macro="" textlink="">
      <xdr:nvSpPr>
        <xdr:cNvPr id="134" name="楕円 133">
          <a:extLst>
            <a:ext uri="{FF2B5EF4-FFF2-40B4-BE49-F238E27FC236}">
              <a16:creationId xmlns="" xmlns:a16="http://schemas.microsoft.com/office/drawing/2014/main" id="{00000000-0008-0000-0600-000086000000}"/>
            </a:ext>
          </a:extLst>
        </xdr:cNvPr>
        <xdr:cNvSpPr/>
      </xdr:nvSpPr>
      <xdr:spPr>
        <a:xfrm>
          <a:off x="4584700" y="94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81766</xdr:rowOff>
    </xdr:from>
    <xdr:ext cx="599010" cy="259045"/>
    <xdr:sp macro="" textlink="">
      <xdr:nvSpPr>
        <xdr:cNvPr id="135" name="物件費該当値テキスト">
          <a:extLst>
            <a:ext uri="{FF2B5EF4-FFF2-40B4-BE49-F238E27FC236}">
              <a16:creationId xmlns="" xmlns:a16="http://schemas.microsoft.com/office/drawing/2014/main" id="{00000000-0008-0000-0600-000087000000}"/>
            </a:ext>
          </a:extLst>
        </xdr:cNvPr>
        <xdr:cNvSpPr txBox="1"/>
      </xdr:nvSpPr>
      <xdr:spPr>
        <a:xfrm>
          <a:off x="4686300" y="934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73337</xdr:rowOff>
    </xdr:from>
    <xdr:to>
      <xdr:col>20</xdr:col>
      <xdr:colOff>38100</xdr:colOff>
      <xdr:row>56</xdr:row>
      <xdr:rowOff>3487</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3746500" y="95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20014</xdr:rowOff>
    </xdr:from>
    <xdr:ext cx="59901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3497795" y="92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71710</xdr:rowOff>
    </xdr:from>
    <xdr:to>
      <xdr:col>15</xdr:col>
      <xdr:colOff>101600</xdr:colOff>
      <xdr:row>57</xdr:row>
      <xdr:rowOff>1860</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2857500" y="96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18387</xdr:rowOff>
    </xdr:from>
    <xdr:ext cx="534377"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2641111" y="944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46161</xdr:rowOff>
    </xdr:from>
    <xdr:to>
      <xdr:col>10</xdr:col>
      <xdr:colOff>165100</xdr:colOff>
      <xdr:row>56</xdr:row>
      <xdr:rowOff>147761</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1968500" y="964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164288</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1752111" y="942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70228</xdr:rowOff>
    </xdr:from>
    <xdr:to>
      <xdr:col>6</xdr:col>
      <xdr:colOff>38100</xdr:colOff>
      <xdr:row>58</xdr:row>
      <xdr:rowOff>378</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1079500" y="98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162955</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863111" y="99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101409</xdr:rowOff>
    </xdr:from>
    <xdr:to>
      <xdr:col>24</xdr:col>
      <xdr:colOff>63500</xdr:colOff>
      <xdr:row>78</xdr:row>
      <xdr:rowOff>107147</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3797300" y="13474509"/>
          <a:ext cx="8382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101409</xdr:rowOff>
    </xdr:from>
    <xdr:to>
      <xdr:col>19</xdr:col>
      <xdr:colOff>177800</xdr:colOff>
      <xdr:row>78</xdr:row>
      <xdr:rowOff>104175</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2908300" y="13474509"/>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95100</xdr:rowOff>
    </xdr:from>
    <xdr:to>
      <xdr:col>15</xdr:col>
      <xdr:colOff>50800</xdr:colOff>
      <xdr:row>78</xdr:row>
      <xdr:rowOff>104175</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2019300" y="13468200"/>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95100</xdr:rowOff>
    </xdr:from>
    <xdr:to>
      <xdr:col>10</xdr:col>
      <xdr:colOff>114300</xdr:colOff>
      <xdr:row>78</xdr:row>
      <xdr:rowOff>109319</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1130300" y="13468200"/>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56347</xdr:rowOff>
    </xdr:from>
    <xdr:to>
      <xdr:col>24</xdr:col>
      <xdr:colOff>114300</xdr:colOff>
      <xdr:row>78</xdr:row>
      <xdr:rowOff>157947</xdr:rowOff>
    </xdr:to>
    <xdr:sp macro="" textlink="">
      <xdr:nvSpPr>
        <xdr:cNvPr id="189" name="楕円 188">
          <a:extLst>
            <a:ext uri="{FF2B5EF4-FFF2-40B4-BE49-F238E27FC236}">
              <a16:creationId xmlns="" xmlns:a16="http://schemas.microsoft.com/office/drawing/2014/main" id="{00000000-0008-0000-0600-0000BD000000}"/>
            </a:ext>
          </a:extLst>
        </xdr:cNvPr>
        <xdr:cNvSpPr/>
      </xdr:nvSpPr>
      <xdr:spPr>
        <a:xfrm>
          <a:off x="4584700" y="1342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142724</xdr:rowOff>
    </xdr:from>
    <xdr:ext cx="469744" cy="259045"/>
    <xdr:sp macro="" textlink="">
      <xdr:nvSpPr>
        <xdr:cNvPr id="190" name="維持補修費該当値テキスト">
          <a:extLst>
            <a:ext uri="{FF2B5EF4-FFF2-40B4-BE49-F238E27FC236}">
              <a16:creationId xmlns="" xmlns:a16="http://schemas.microsoft.com/office/drawing/2014/main" id="{00000000-0008-0000-0600-0000BE000000}"/>
            </a:ext>
          </a:extLst>
        </xdr:cNvPr>
        <xdr:cNvSpPr txBox="1"/>
      </xdr:nvSpPr>
      <xdr:spPr>
        <a:xfrm>
          <a:off x="4686300" y="1334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50609</xdr:rowOff>
    </xdr:from>
    <xdr:to>
      <xdr:col>20</xdr:col>
      <xdr:colOff>38100</xdr:colOff>
      <xdr:row>78</xdr:row>
      <xdr:rowOff>152209</xdr:rowOff>
    </xdr:to>
    <xdr:sp macro="" textlink="">
      <xdr:nvSpPr>
        <xdr:cNvPr id="191" name="楕円 190">
          <a:extLst>
            <a:ext uri="{FF2B5EF4-FFF2-40B4-BE49-F238E27FC236}">
              <a16:creationId xmlns="" xmlns:a16="http://schemas.microsoft.com/office/drawing/2014/main" id="{00000000-0008-0000-0600-0000BF000000}"/>
            </a:ext>
          </a:extLst>
        </xdr:cNvPr>
        <xdr:cNvSpPr/>
      </xdr:nvSpPr>
      <xdr:spPr>
        <a:xfrm>
          <a:off x="3746500" y="134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143336</xdr:rowOff>
    </xdr:from>
    <xdr:ext cx="469744"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562428" y="13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53375</xdr:rowOff>
    </xdr:from>
    <xdr:to>
      <xdr:col>15</xdr:col>
      <xdr:colOff>101600</xdr:colOff>
      <xdr:row>78</xdr:row>
      <xdr:rowOff>154975</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2857500" y="134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146102</xdr:rowOff>
    </xdr:from>
    <xdr:ext cx="469744"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2673428" y="1351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44300</xdr:rowOff>
    </xdr:from>
    <xdr:to>
      <xdr:col>10</xdr:col>
      <xdr:colOff>165100</xdr:colOff>
      <xdr:row>78</xdr:row>
      <xdr:rowOff>145900</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1968500" y="134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137027</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784428" y="1351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58519</xdr:rowOff>
    </xdr:from>
    <xdr:to>
      <xdr:col>6</xdr:col>
      <xdr:colOff>38100</xdr:colOff>
      <xdr:row>78</xdr:row>
      <xdr:rowOff>160119</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1079500" y="134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151246</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895428" y="1352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158859</xdr:rowOff>
    </xdr:from>
    <xdr:to>
      <xdr:col>24</xdr:col>
      <xdr:colOff>63500</xdr:colOff>
      <xdr:row>92</xdr:row>
      <xdr:rowOff>56958</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3797300" y="15589359"/>
          <a:ext cx="838200" cy="24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6023</xdr:rowOff>
    </xdr:from>
    <xdr:to>
      <xdr:col>19</xdr:col>
      <xdr:colOff>177800</xdr:colOff>
      <xdr:row>92</xdr:row>
      <xdr:rowOff>56958</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2908300" y="15607973"/>
          <a:ext cx="889000" cy="22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6023</xdr:rowOff>
    </xdr:from>
    <xdr:to>
      <xdr:col>15</xdr:col>
      <xdr:colOff>50800</xdr:colOff>
      <xdr:row>93</xdr:row>
      <xdr:rowOff>114957</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2019300" y="15607973"/>
          <a:ext cx="889000" cy="45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114957</xdr:rowOff>
    </xdr:from>
    <xdr:to>
      <xdr:col>10</xdr:col>
      <xdr:colOff>114300</xdr:colOff>
      <xdr:row>93</xdr:row>
      <xdr:rowOff>155919</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1130300" y="16059807"/>
          <a:ext cx="889000" cy="4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108059</xdr:rowOff>
    </xdr:from>
    <xdr:to>
      <xdr:col>24</xdr:col>
      <xdr:colOff>114300</xdr:colOff>
      <xdr:row>91</xdr:row>
      <xdr:rowOff>38209</xdr:rowOff>
    </xdr:to>
    <xdr:sp macro="" textlink="">
      <xdr:nvSpPr>
        <xdr:cNvPr id="249" name="楕円 248">
          <a:extLst>
            <a:ext uri="{FF2B5EF4-FFF2-40B4-BE49-F238E27FC236}">
              <a16:creationId xmlns="" xmlns:a16="http://schemas.microsoft.com/office/drawing/2014/main" id="{00000000-0008-0000-0600-0000F9000000}"/>
            </a:ext>
          </a:extLst>
        </xdr:cNvPr>
        <xdr:cNvSpPr/>
      </xdr:nvSpPr>
      <xdr:spPr>
        <a:xfrm>
          <a:off x="4584700" y="155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61086</xdr:rowOff>
    </xdr:from>
    <xdr:ext cx="599010" cy="259045"/>
    <xdr:sp macro="" textlink="">
      <xdr:nvSpPr>
        <xdr:cNvPr id="250" name="扶助費該当値テキスト">
          <a:extLst>
            <a:ext uri="{FF2B5EF4-FFF2-40B4-BE49-F238E27FC236}">
              <a16:creationId xmlns="" xmlns:a16="http://schemas.microsoft.com/office/drawing/2014/main" id="{00000000-0008-0000-0600-0000FA000000}"/>
            </a:ext>
          </a:extLst>
        </xdr:cNvPr>
        <xdr:cNvSpPr txBox="1"/>
      </xdr:nvSpPr>
      <xdr:spPr>
        <a:xfrm>
          <a:off x="4686300" y="1549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6158</xdr:rowOff>
    </xdr:from>
    <xdr:to>
      <xdr:col>20</xdr:col>
      <xdr:colOff>38100</xdr:colOff>
      <xdr:row>92</xdr:row>
      <xdr:rowOff>107758</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3746500" y="157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124285</xdr:rowOff>
    </xdr:from>
    <xdr:ext cx="59901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497795" y="1555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126673</xdr:rowOff>
    </xdr:from>
    <xdr:to>
      <xdr:col>15</xdr:col>
      <xdr:colOff>101600</xdr:colOff>
      <xdr:row>91</xdr:row>
      <xdr:rowOff>56823</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2857500" y="1555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73350</xdr:rowOff>
    </xdr:from>
    <xdr:ext cx="59901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2608795" y="1533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64157</xdr:rowOff>
    </xdr:from>
    <xdr:to>
      <xdr:col>10</xdr:col>
      <xdr:colOff>165100</xdr:colOff>
      <xdr:row>93</xdr:row>
      <xdr:rowOff>165757</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1968500" y="1600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10834</xdr:rowOff>
    </xdr:from>
    <xdr:ext cx="59901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1719795" y="1578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105119</xdr:rowOff>
    </xdr:from>
    <xdr:to>
      <xdr:col>6</xdr:col>
      <xdr:colOff>38100</xdr:colOff>
      <xdr:row>94</xdr:row>
      <xdr:rowOff>35269</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079500" y="1604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51796</xdr:rowOff>
    </xdr:from>
    <xdr:ext cx="59901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830795" y="1582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85929</xdr:rowOff>
    </xdr:from>
    <xdr:to>
      <xdr:col>55</xdr:col>
      <xdr:colOff>0</xdr:colOff>
      <xdr:row>36</xdr:row>
      <xdr:rowOff>159803</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9639300" y="6258129"/>
          <a:ext cx="838200" cy="7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85929</xdr:rowOff>
    </xdr:from>
    <xdr:to>
      <xdr:col>50</xdr:col>
      <xdr:colOff>114300</xdr:colOff>
      <xdr:row>36</xdr:row>
      <xdr:rowOff>144268</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flipV="1">
          <a:off x="8750300" y="6258129"/>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143650</xdr:rowOff>
    </xdr:from>
    <xdr:to>
      <xdr:col>45</xdr:col>
      <xdr:colOff>177800</xdr:colOff>
      <xdr:row>36</xdr:row>
      <xdr:rowOff>144268</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7861300" y="5801500"/>
          <a:ext cx="889000" cy="5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143650</xdr:rowOff>
    </xdr:from>
    <xdr:to>
      <xdr:col>41</xdr:col>
      <xdr:colOff>50800</xdr:colOff>
      <xdr:row>37</xdr:row>
      <xdr:rowOff>39944</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6972300" y="5801500"/>
          <a:ext cx="889000" cy="58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109003</xdr:rowOff>
    </xdr:from>
    <xdr:to>
      <xdr:col>55</xdr:col>
      <xdr:colOff>50800</xdr:colOff>
      <xdr:row>37</xdr:row>
      <xdr:rowOff>39153</xdr:rowOff>
    </xdr:to>
    <xdr:sp macro="" textlink="">
      <xdr:nvSpPr>
        <xdr:cNvPr id="304" name="楕円 303">
          <a:extLst>
            <a:ext uri="{FF2B5EF4-FFF2-40B4-BE49-F238E27FC236}">
              <a16:creationId xmlns="" xmlns:a16="http://schemas.microsoft.com/office/drawing/2014/main" id="{00000000-0008-0000-0600-000030010000}"/>
            </a:ext>
          </a:extLst>
        </xdr:cNvPr>
        <xdr:cNvSpPr/>
      </xdr:nvSpPr>
      <xdr:spPr>
        <a:xfrm>
          <a:off x="10426700" y="628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87430</xdr:rowOff>
    </xdr:from>
    <xdr:ext cx="534377" cy="259045"/>
    <xdr:sp macro="" textlink="">
      <xdr:nvSpPr>
        <xdr:cNvPr id="305" name="補助費等該当値テキスト">
          <a:extLst>
            <a:ext uri="{FF2B5EF4-FFF2-40B4-BE49-F238E27FC236}">
              <a16:creationId xmlns="" xmlns:a16="http://schemas.microsoft.com/office/drawing/2014/main" id="{00000000-0008-0000-0600-000031010000}"/>
            </a:ext>
          </a:extLst>
        </xdr:cNvPr>
        <xdr:cNvSpPr txBox="1"/>
      </xdr:nvSpPr>
      <xdr:spPr>
        <a:xfrm>
          <a:off x="10528300" y="625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35129</xdr:rowOff>
    </xdr:from>
    <xdr:to>
      <xdr:col>50</xdr:col>
      <xdr:colOff>165100</xdr:colOff>
      <xdr:row>36</xdr:row>
      <xdr:rowOff>136729</xdr:rowOff>
    </xdr:to>
    <xdr:sp macro="" textlink="">
      <xdr:nvSpPr>
        <xdr:cNvPr id="306" name="楕円 305">
          <a:extLst>
            <a:ext uri="{FF2B5EF4-FFF2-40B4-BE49-F238E27FC236}">
              <a16:creationId xmlns="" xmlns:a16="http://schemas.microsoft.com/office/drawing/2014/main" id="{00000000-0008-0000-0600-000032010000}"/>
            </a:ext>
          </a:extLst>
        </xdr:cNvPr>
        <xdr:cNvSpPr/>
      </xdr:nvSpPr>
      <xdr:spPr>
        <a:xfrm>
          <a:off x="9588500" y="62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127856</xdr:rowOff>
    </xdr:from>
    <xdr:ext cx="534377"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372111" y="630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93468</xdr:rowOff>
    </xdr:from>
    <xdr:to>
      <xdr:col>46</xdr:col>
      <xdr:colOff>38100</xdr:colOff>
      <xdr:row>37</xdr:row>
      <xdr:rowOff>23618</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8699500" y="62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14745</xdr:rowOff>
    </xdr:from>
    <xdr:ext cx="534377"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8483111" y="63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92850</xdr:rowOff>
    </xdr:from>
    <xdr:to>
      <xdr:col>41</xdr:col>
      <xdr:colOff>101600</xdr:colOff>
      <xdr:row>34</xdr:row>
      <xdr:rowOff>23000</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7810500" y="57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14127</xdr:rowOff>
    </xdr:from>
    <xdr:ext cx="59901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7561795" y="584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160594</xdr:rowOff>
    </xdr:from>
    <xdr:to>
      <xdr:col>36</xdr:col>
      <xdr:colOff>165100</xdr:colOff>
      <xdr:row>37</xdr:row>
      <xdr:rowOff>90744</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6921500" y="63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81871</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6705111" y="64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39467</xdr:rowOff>
    </xdr:from>
    <xdr:to>
      <xdr:col>55</xdr:col>
      <xdr:colOff>0</xdr:colOff>
      <xdr:row>57</xdr:row>
      <xdr:rowOff>8743</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9639300" y="9126317"/>
          <a:ext cx="838200" cy="65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39467</xdr:rowOff>
    </xdr:from>
    <xdr:to>
      <xdr:col>50</xdr:col>
      <xdr:colOff>114300</xdr:colOff>
      <xdr:row>56</xdr:row>
      <xdr:rowOff>88090</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8750300" y="9126317"/>
          <a:ext cx="889000" cy="56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94142</xdr:rowOff>
    </xdr:from>
    <xdr:ext cx="534377" cy="259045"/>
    <xdr:sp macro=""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9372111" y="969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88090</xdr:rowOff>
    </xdr:from>
    <xdr:to>
      <xdr:col>45</xdr:col>
      <xdr:colOff>177800</xdr:colOff>
      <xdr:row>56</xdr:row>
      <xdr:rowOff>160655</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7861300" y="9689290"/>
          <a:ext cx="889000" cy="7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32967</xdr:rowOff>
    </xdr:from>
    <xdr:to>
      <xdr:col>41</xdr:col>
      <xdr:colOff>50800</xdr:colOff>
      <xdr:row>56</xdr:row>
      <xdr:rowOff>160655</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6972300" y="8776917"/>
          <a:ext cx="889000" cy="9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105701</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6705111" y="95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129393</xdr:rowOff>
    </xdr:from>
    <xdr:to>
      <xdr:col>55</xdr:col>
      <xdr:colOff>50800</xdr:colOff>
      <xdr:row>57</xdr:row>
      <xdr:rowOff>59543</xdr:rowOff>
    </xdr:to>
    <xdr:sp macro="" textlink="">
      <xdr:nvSpPr>
        <xdr:cNvPr id="361" name="楕円 360">
          <a:extLst>
            <a:ext uri="{FF2B5EF4-FFF2-40B4-BE49-F238E27FC236}">
              <a16:creationId xmlns="" xmlns:a16="http://schemas.microsoft.com/office/drawing/2014/main" id="{00000000-0008-0000-0600-000069010000}"/>
            </a:ext>
          </a:extLst>
        </xdr:cNvPr>
        <xdr:cNvSpPr/>
      </xdr:nvSpPr>
      <xdr:spPr>
        <a:xfrm>
          <a:off x="10426700" y="97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107820</xdr:rowOff>
    </xdr:from>
    <xdr:ext cx="534377" cy="259045"/>
    <xdr:sp macro="" textlink="">
      <xdr:nvSpPr>
        <xdr:cNvPr id="362" name="普通建設事業費該当値テキスト">
          <a:extLst>
            <a:ext uri="{FF2B5EF4-FFF2-40B4-BE49-F238E27FC236}">
              <a16:creationId xmlns="" xmlns:a16="http://schemas.microsoft.com/office/drawing/2014/main" id="{00000000-0008-0000-0600-00006A010000}"/>
            </a:ext>
          </a:extLst>
        </xdr:cNvPr>
        <xdr:cNvSpPr txBox="1"/>
      </xdr:nvSpPr>
      <xdr:spPr>
        <a:xfrm>
          <a:off x="10528300" y="97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160117</xdr:rowOff>
    </xdr:from>
    <xdr:to>
      <xdr:col>50</xdr:col>
      <xdr:colOff>165100</xdr:colOff>
      <xdr:row>53</xdr:row>
      <xdr:rowOff>90267</xdr:rowOff>
    </xdr:to>
    <xdr:sp macro="" textlink="">
      <xdr:nvSpPr>
        <xdr:cNvPr id="363" name="楕円 362">
          <a:extLst>
            <a:ext uri="{FF2B5EF4-FFF2-40B4-BE49-F238E27FC236}">
              <a16:creationId xmlns="" xmlns:a16="http://schemas.microsoft.com/office/drawing/2014/main" id="{00000000-0008-0000-0600-00006B010000}"/>
            </a:ext>
          </a:extLst>
        </xdr:cNvPr>
        <xdr:cNvSpPr/>
      </xdr:nvSpPr>
      <xdr:spPr>
        <a:xfrm>
          <a:off x="9588500" y="907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106794</xdr:rowOff>
    </xdr:from>
    <xdr:ext cx="59901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339795" y="885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37290</xdr:rowOff>
    </xdr:from>
    <xdr:to>
      <xdr:col>46</xdr:col>
      <xdr:colOff>38100</xdr:colOff>
      <xdr:row>56</xdr:row>
      <xdr:rowOff>138890</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8699500" y="963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130017</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483111" y="973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109855</xdr:rowOff>
    </xdr:from>
    <xdr:to>
      <xdr:col>41</xdr:col>
      <xdr:colOff>101600</xdr:colOff>
      <xdr:row>57</xdr:row>
      <xdr:rowOff>40005</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7810500" y="971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31132</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594111" y="98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153617</xdr:rowOff>
    </xdr:from>
    <xdr:to>
      <xdr:col>36</xdr:col>
      <xdr:colOff>165100</xdr:colOff>
      <xdr:row>51</xdr:row>
      <xdr:rowOff>83767</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6921500" y="87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100294</xdr:rowOff>
    </xdr:from>
    <xdr:ext cx="59901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672795" y="850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125831</xdr:rowOff>
    </xdr:from>
    <xdr:to>
      <xdr:col>55</xdr:col>
      <xdr:colOff>0</xdr:colOff>
      <xdr:row>78</xdr:row>
      <xdr:rowOff>152597</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9639300" y="13327481"/>
          <a:ext cx="838200" cy="19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125831</xdr:rowOff>
    </xdr:from>
    <xdr:to>
      <xdr:col>50</xdr:col>
      <xdr:colOff>114300</xdr:colOff>
      <xdr:row>78</xdr:row>
      <xdr:rowOff>29477</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flipV="1">
          <a:off x="8750300" y="13327481"/>
          <a:ext cx="889000" cy="7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29477</xdr:rowOff>
    </xdr:from>
    <xdr:to>
      <xdr:col>45</xdr:col>
      <xdr:colOff>177800</xdr:colOff>
      <xdr:row>78</xdr:row>
      <xdr:rowOff>126575</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7861300" y="13402577"/>
          <a:ext cx="889000" cy="9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126575</xdr:rowOff>
    </xdr:from>
    <xdr:to>
      <xdr:col>41</xdr:col>
      <xdr:colOff>50800</xdr:colOff>
      <xdr:row>78</xdr:row>
      <xdr:rowOff>150464</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flipV="1">
          <a:off x="6972300" y="13499675"/>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101797</xdr:rowOff>
    </xdr:from>
    <xdr:to>
      <xdr:col>55</xdr:col>
      <xdr:colOff>50800</xdr:colOff>
      <xdr:row>79</xdr:row>
      <xdr:rowOff>31947</xdr:rowOff>
    </xdr:to>
    <xdr:sp macro="" textlink="">
      <xdr:nvSpPr>
        <xdr:cNvPr id="418" name="楕円 417">
          <a:extLst>
            <a:ext uri="{FF2B5EF4-FFF2-40B4-BE49-F238E27FC236}">
              <a16:creationId xmlns="" xmlns:a16="http://schemas.microsoft.com/office/drawing/2014/main" id="{00000000-0008-0000-0600-0000A2010000}"/>
            </a:ext>
          </a:extLst>
        </xdr:cNvPr>
        <xdr:cNvSpPr/>
      </xdr:nvSpPr>
      <xdr:spPr>
        <a:xfrm>
          <a:off x="10426700" y="1347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16724</xdr:rowOff>
    </xdr:from>
    <xdr:ext cx="469744" cy="259045"/>
    <xdr:sp macro="" textlink="">
      <xdr:nvSpPr>
        <xdr:cNvPr id="419" name="普通建設事業費 （ うち新規整備　）該当値テキスト">
          <a:extLst>
            <a:ext uri="{FF2B5EF4-FFF2-40B4-BE49-F238E27FC236}">
              <a16:creationId xmlns="" xmlns:a16="http://schemas.microsoft.com/office/drawing/2014/main" id="{00000000-0008-0000-0600-0000A3010000}"/>
            </a:ext>
          </a:extLst>
        </xdr:cNvPr>
        <xdr:cNvSpPr txBox="1"/>
      </xdr:nvSpPr>
      <xdr:spPr>
        <a:xfrm>
          <a:off x="10528300" y="1338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75031</xdr:rowOff>
    </xdr:from>
    <xdr:to>
      <xdr:col>50</xdr:col>
      <xdr:colOff>165100</xdr:colOff>
      <xdr:row>78</xdr:row>
      <xdr:rowOff>5181</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9588500" y="132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167758</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372111" y="133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150127</xdr:rowOff>
    </xdr:from>
    <xdr:to>
      <xdr:col>46</xdr:col>
      <xdr:colOff>38100</xdr:colOff>
      <xdr:row>78</xdr:row>
      <xdr:rowOff>80277</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8699500" y="133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71404</xdr:rowOff>
    </xdr:from>
    <xdr:ext cx="469744"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515428" y="1344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75775</xdr:rowOff>
    </xdr:from>
    <xdr:to>
      <xdr:col>41</xdr:col>
      <xdr:colOff>101600</xdr:colOff>
      <xdr:row>79</xdr:row>
      <xdr:rowOff>5925</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7810500" y="134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168502</xdr:rowOff>
    </xdr:from>
    <xdr:ext cx="469744"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7626428" y="1354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99664</xdr:rowOff>
    </xdr:from>
    <xdr:to>
      <xdr:col>36</xdr:col>
      <xdr:colOff>165100</xdr:colOff>
      <xdr:row>79</xdr:row>
      <xdr:rowOff>29814</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6921500" y="134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20941</xdr:rowOff>
    </xdr:from>
    <xdr:ext cx="469744"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6737428" y="1356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107779</xdr:rowOff>
    </xdr:from>
    <xdr:to>
      <xdr:col>54</xdr:col>
      <xdr:colOff>189865</xdr:colOff>
      <xdr:row>98</xdr:row>
      <xdr:rowOff>157736</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flipV="1">
          <a:off x="10475595" y="15881179"/>
          <a:ext cx="1270" cy="10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161563</xdr:rowOff>
    </xdr:from>
    <xdr:ext cx="469744" cy="259045"/>
    <xdr:sp macro="" textlink="">
      <xdr:nvSpPr>
        <xdr:cNvPr id="452" name="普通建設事業費 （ うち更新整備　）最小値テキスト">
          <a:extLst>
            <a:ext uri="{FF2B5EF4-FFF2-40B4-BE49-F238E27FC236}">
              <a16:creationId xmlns="" xmlns:a16="http://schemas.microsoft.com/office/drawing/2014/main" id="{00000000-0008-0000-0600-0000C4010000}"/>
            </a:ext>
          </a:extLst>
        </xdr:cNvPr>
        <xdr:cNvSpPr txBox="1"/>
      </xdr:nvSpPr>
      <xdr:spPr>
        <a:xfrm>
          <a:off x="10528300" y="1696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157736</xdr:rowOff>
    </xdr:from>
    <xdr:to>
      <xdr:col>55</xdr:col>
      <xdr:colOff>88900</xdr:colOff>
      <xdr:row>98</xdr:row>
      <xdr:rowOff>157736</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10388600" y="169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54456</xdr:rowOff>
    </xdr:from>
    <xdr:ext cx="599010" cy="259045"/>
    <xdr:sp macro="" textlink="">
      <xdr:nvSpPr>
        <xdr:cNvPr id="454" name="普通建設事業費 （ うち更新整備　）最大値テキスト">
          <a:extLst>
            <a:ext uri="{FF2B5EF4-FFF2-40B4-BE49-F238E27FC236}">
              <a16:creationId xmlns="" xmlns:a16="http://schemas.microsoft.com/office/drawing/2014/main" id="{00000000-0008-0000-0600-0000C6010000}"/>
            </a:ext>
          </a:extLst>
        </xdr:cNvPr>
        <xdr:cNvSpPr txBox="1"/>
      </xdr:nvSpPr>
      <xdr:spPr>
        <a:xfrm>
          <a:off x="10528300" y="1565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107779</xdr:rowOff>
    </xdr:from>
    <xdr:to>
      <xdr:col>55</xdr:col>
      <xdr:colOff>88900</xdr:colOff>
      <xdr:row>92</xdr:row>
      <xdr:rowOff>107779</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10388600" y="1588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4063</xdr:rowOff>
    </xdr:from>
    <xdr:to>
      <xdr:col>55</xdr:col>
      <xdr:colOff>0</xdr:colOff>
      <xdr:row>97</xdr:row>
      <xdr:rowOff>47757</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9639300" y="16120363"/>
          <a:ext cx="838200" cy="55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152686</xdr:rowOff>
    </xdr:from>
    <xdr:ext cx="534377" cy="259045"/>
    <xdr:sp macro="" textlink="">
      <xdr:nvSpPr>
        <xdr:cNvPr id="457" name="普通建設事業費 （ うち更新整備　）平均値テキスト">
          <a:extLst>
            <a:ext uri="{FF2B5EF4-FFF2-40B4-BE49-F238E27FC236}">
              <a16:creationId xmlns="" xmlns:a16="http://schemas.microsoft.com/office/drawing/2014/main" id="{00000000-0008-0000-0600-0000C9010000}"/>
            </a:ext>
          </a:extLst>
        </xdr:cNvPr>
        <xdr:cNvSpPr txBox="1"/>
      </xdr:nvSpPr>
      <xdr:spPr>
        <a:xfrm>
          <a:off x="10528300" y="1661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2809</xdr:rowOff>
    </xdr:from>
    <xdr:to>
      <xdr:col>55</xdr:col>
      <xdr:colOff>50800</xdr:colOff>
      <xdr:row>97</xdr:row>
      <xdr:rowOff>104409</xdr:rowOff>
    </xdr:to>
    <xdr:sp macro="" textlink="">
      <xdr:nvSpPr>
        <xdr:cNvPr id="458" name="フローチャート: 判断 457">
          <a:extLst>
            <a:ext uri="{FF2B5EF4-FFF2-40B4-BE49-F238E27FC236}">
              <a16:creationId xmlns="" xmlns:a16="http://schemas.microsoft.com/office/drawing/2014/main" id="{00000000-0008-0000-0600-0000CA010000}"/>
            </a:ext>
          </a:extLst>
        </xdr:cNvPr>
        <xdr:cNvSpPr/>
      </xdr:nvSpPr>
      <xdr:spPr>
        <a:xfrm>
          <a:off x="10426700" y="1663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4063</xdr:rowOff>
    </xdr:from>
    <xdr:to>
      <xdr:col>50</xdr:col>
      <xdr:colOff>114300</xdr:colOff>
      <xdr:row>97</xdr:row>
      <xdr:rowOff>643</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flipV="1">
          <a:off x="8750300" y="16120363"/>
          <a:ext cx="889000" cy="51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13463</xdr:rowOff>
    </xdr:from>
    <xdr:to>
      <xdr:col>50</xdr:col>
      <xdr:colOff>165100</xdr:colOff>
      <xdr:row>97</xdr:row>
      <xdr:rowOff>115063</xdr:rowOff>
    </xdr:to>
    <xdr:sp macro="" textlink="">
      <xdr:nvSpPr>
        <xdr:cNvPr id="460" name="フローチャート: 判断 459">
          <a:extLst>
            <a:ext uri="{FF2B5EF4-FFF2-40B4-BE49-F238E27FC236}">
              <a16:creationId xmlns="" xmlns:a16="http://schemas.microsoft.com/office/drawing/2014/main" id="{00000000-0008-0000-0600-0000CC010000}"/>
            </a:ext>
          </a:extLst>
        </xdr:cNvPr>
        <xdr:cNvSpPr/>
      </xdr:nvSpPr>
      <xdr:spPr>
        <a:xfrm>
          <a:off x="9588500" y="1664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106190</xdr:rowOff>
    </xdr:from>
    <xdr:ext cx="534377"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9372111" y="167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643</xdr:rowOff>
    </xdr:from>
    <xdr:to>
      <xdr:col>45</xdr:col>
      <xdr:colOff>177800</xdr:colOff>
      <xdr:row>97</xdr:row>
      <xdr:rowOff>33103</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7861300" y="16631293"/>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147841</xdr:rowOff>
    </xdr:from>
    <xdr:to>
      <xdr:col>46</xdr:col>
      <xdr:colOff>38100</xdr:colOff>
      <xdr:row>97</xdr:row>
      <xdr:rowOff>77991</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8699500" y="166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69118</xdr:rowOff>
    </xdr:from>
    <xdr:ext cx="534377"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8483111" y="1669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112779</xdr:rowOff>
    </xdr:from>
    <xdr:to>
      <xdr:col>41</xdr:col>
      <xdr:colOff>50800</xdr:colOff>
      <xdr:row>97</xdr:row>
      <xdr:rowOff>33103</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6972300" y="15714729"/>
          <a:ext cx="889000" cy="94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94355</xdr:rowOff>
    </xdr:from>
    <xdr:to>
      <xdr:col>41</xdr:col>
      <xdr:colOff>101600</xdr:colOff>
      <xdr:row>97</xdr:row>
      <xdr:rowOff>24505</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7810500" y="1655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41032</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7594111" y="1632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162089</xdr:rowOff>
    </xdr:from>
    <xdr:to>
      <xdr:col>36</xdr:col>
      <xdr:colOff>165100</xdr:colOff>
      <xdr:row>97</xdr:row>
      <xdr:rowOff>92239</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6921500" y="1662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83366</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6705111" y="1671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168407</xdr:rowOff>
    </xdr:from>
    <xdr:to>
      <xdr:col>55</xdr:col>
      <xdr:colOff>50800</xdr:colOff>
      <xdr:row>97</xdr:row>
      <xdr:rowOff>98557</xdr:rowOff>
    </xdr:to>
    <xdr:sp macro="" textlink="">
      <xdr:nvSpPr>
        <xdr:cNvPr id="475" name="楕円 474">
          <a:extLst>
            <a:ext uri="{FF2B5EF4-FFF2-40B4-BE49-F238E27FC236}">
              <a16:creationId xmlns="" xmlns:a16="http://schemas.microsoft.com/office/drawing/2014/main" id="{00000000-0008-0000-0600-0000DB010000}"/>
            </a:ext>
          </a:extLst>
        </xdr:cNvPr>
        <xdr:cNvSpPr/>
      </xdr:nvSpPr>
      <xdr:spPr>
        <a:xfrm>
          <a:off x="10426700" y="166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19834</xdr:rowOff>
    </xdr:from>
    <xdr:ext cx="534377" cy="259045"/>
    <xdr:sp macro="" textlink="">
      <xdr:nvSpPr>
        <xdr:cNvPr id="476" name="普通建設事業費 （ うち更新整備　）該当値テキスト">
          <a:extLst>
            <a:ext uri="{FF2B5EF4-FFF2-40B4-BE49-F238E27FC236}">
              <a16:creationId xmlns="" xmlns:a16="http://schemas.microsoft.com/office/drawing/2014/main" id="{00000000-0008-0000-0600-0000DC010000}"/>
            </a:ext>
          </a:extLst>
        </xdr:cNvPr>
        <xdr:cNvSpPr txBox="1"/>
      </xdr:nvSpPr>
      <xdr:spPr>
        <a:xfrm>
          <a:off x="10528300" y="1647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124713</xdr:rowOff>
    </xdr:from>
    <xdr:to>
      <xdr:col>50</xdr:col>
      <xdr:colOff>165100</xdr:colOff>
      <xdr:row>94</xdr:row>
      <xdr:rowOff>54863</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9588500" y="1606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71390</xdr:rowOff>
    </xdr:from>
    <xdr:ext cx="59901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9339795" y="1584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121293</xdr:rowOff>
    </xdr:from>
    <xdr:to>
      <xdr:col>46</xdr:col>
      <xdr:colOff>38100</xdr:colOff>
      <xdr:row>97</xdr:row>
      <xdr:rowOff>51443</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8699500" y="1658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67970</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8483111" y="1635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153753</xdr:rowOff>
    </xdr:from>
    <xdr:to>
      <xdr:col>41</xdr:col>
      <xdr:colOff>101600</xdr:colOff>
      <xdr:row>97</xdr:row>
      <xdr:rowOff>83903</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7810500" y="1661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75030</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7594111" y="1670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61979</xdr:rowOff>
    </xdr:from>
    <xdr:to>
      <xdr:col>36</xdr:col>
      <xdr:colOff>165100</xdr:colOff>
      <xdr:row>91</xdr:row>
      <xdr:rowOff>163579</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6921500" y="1566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8656</xdr:rowOff>
    </xdr:from>
    <xdr:ext cx="599010"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6672795" y="15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a:extLst>
            <a:ext uri="{FF2B5EF4-FFF2-40B4-BE49-F238E27FC236}">
              <a16:creationId xmlns="" xmlns:a16="http://schemas.microsoft.com/office/drawing/2014/main" id="{00000000-0008-0000-0600-0000FF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3" name="災害復旧事業費最大値テキスト">
          <a:extLst>
            <a:ext uri="{FF2B5EF4-FFF2-40B4-BE49-F238E27FC236}">
              <a16:creationId xmlns="" xmlns:a16="http://schemas.microsoft.com/office/drawing/2014/main" id="{00000000-0008-0000-0600-000001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136119</xdr:rowOff>
    </xdr:from>
    <xdr:to>
      <xdr:col>85</xdr:col>
      <xdr:colOff>127000</xdr:colOff>
      <xdr:row>39</xdr:row>
      <xdr:rowOff>74309</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5481300" y="6651219"/>
          <a:ext cx="838200" cy="10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6" name="災害復旧事業費平均値テキスト">
          <a:extLst>
            <a:ext uri="{FF2B5EF4-FFF2-40B4-BE49-F238E27FC236}">
              <a16:creationId xmlns="" xmlns:a16="http://schemas.microsoft.com/office/drawing/2014/main" id="{00000000-0008-0000-0600-000004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7" name="フローチャート: 判断 516">
          <a:extLst>
            <a:ext uri="{FF2B5EF4-FFF2-40B4-BE49-F238E27FC236}">
              <a16:creationId xmlns="" xmlns:a16="http://schemas.microsoft.com/office/drawing/2014/main" id="{00000000-0008-0000-0600-000005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136119</xdr:rowOff>
    </xdr:from>
    <xdr:to>
      <xdr:col>81</xdr:col>
      <xdr:colOff>50800</xdr:colOff>
      <xdr:row>39</xdr:row>
      <xdr:rowOff>67321</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flipV="1">
          <a:off x="14592300" y="6651219"/>
          <a:ext cx="889000" cy="10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92505</xdr:rowOff>
    </xdr:from>
    <xdr:ext cx="469744"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5246428" y="67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67321</xdr:rowOff>
    </xdr:from>
    <xdr:to>
      <xdr:col>76</xdr:col>
      <xdr:colOff>114300</xdr:colOff>
      <xdr:row>39</xdr:row>
      <xdr:rowOff>78566</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flipV="1">
          <a:off x="13703300" y="6753871"/>
          <a:ext cx="889000" cy="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2" name="フローチャート: 判断 521">
          <a:extLst>
            <a:ext uri="{FF2B5EF4-FFF2-40B4-BE49-F238E27FC236}">
              <a16:creationId xmlns="" xmlns:a16="http://schemas.microsoft.com/office/drawing/2014/main" id="{00000000-0008-0000-0600-00000A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123175</xdr:rowOff>
    </xdr:from>
    <xdr:to>
      <xdr:col>71</xdr:col>
      <xdr:colOff>177800</xdr:colOff>
      <xdr:row>39</xdr:row>
      <xdr:rowOff>78566</xdr:rowOff>
    </xdr:to>
    <xdr:cxnSp macro="">
      <xdr:nvCxnSpPr>
        <xdr:cNvPr id="524" name="直線コネクタ 523">
          <a:extLst>
            <a:ext uri="{FF2B5EF4-FFF2-40B4-BE49-F238E27FC236}">
              <a16:creationId xmlns="" xmlns:a16="http://schemas.microsoft.com/office/drawing/2014/main" id="{00000000-0008-0000-0600-00000C020000}"/>
            </a:ext>
          </a:extLst>
        </xdr:cNvPr>
        <xdr:cNvCxnSpPr/>
      </xdr:nvCxnSpPr>
      <xdr:spPr>
        <a:xfrm>
          <a:off x="12814300" y="6638275"/>
          <a:ext cx="889000" cy="12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74741</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2579428" y="676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23509</xdr:rowOff>
    </xdr:from>
    <xdr:to>
      <xdr:col>85</xdr:col>
      <xdr:colOff>177800</xdr:colOff>
      <xdr:row>39</xdr:row>
      <xdr:rowOff>125109</xdr:rowOff>
    </xdr:to>
    <xdr:sp macro="" textlink="">
      <xdr:nvSpPr>
        <xdr:cNvPr id="534" name="楕円 533">
          <a:extLst>
            <a:ext uri="{FF2B5EF4-FFF2-40B4-BE49-F238E27FC236}">
              <a16:creationId xmlns="" xmlns:a16="http://schemas.microsoft.com/office/drawing/2014/main" id="{00000000-0008-0000-0600-000016020000}"/>
            </a:ext>
          </a:extLst>
        </xdr:cNvPr>
        <xdr:cNvSpPr/>
      </xdr:nvSpPr>
      <xdr:spPr>
        <a:xfrm>
          <a:off x="16268700" y="671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469744" cy="259045"/>
    <xdr:sp macro="" textlink="">
      <xdr:nvSpPr>
        <xdr:cNvPr id="535" name="災害復旧事業費該当値テキスト">
          <a:extLst>
            <a:ext uri="{FF2B5EF4-FFF2-40B4-BE49-F238E27FC236}">
              <a16:creationId xmlns="" xmlns:a16="http://schemas.microsoft.com/office/drawing/2014/main" id="{00000000-0008-0000-0600-000017020000}"/>
            </a:ext>
          </a:extLst>
        </xdr:cNvPr>
        <xdr:cNvSpPr txBox="1"/>
      </xdr:nvSpPr>
      <xdr:spPr>
        <a:xfrm>
          <a:off x="16370300" y="665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85319</xdr:rowOff>
    </xdr:from>
    <xdr:to>
      <xdr:col>81</xdr:col>
      <xdr:colOff>101600</xdr:colOff>
      <xdr:row>39</xdr:row>
      <xdr:rowOff>15469</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5430500" y="66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31995</xdr:rowOff>
    </xdr:from>
    <xdr:ext cx="534377"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5214111" y="63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16521</xdr:rowOff>
    </xdr:from>
    <xdr:to>
      <xdr:col>76</xdr:col>
      <xdr:colOff>165100</xdr:colOff>
      <xdr:row>39</xdr:row>
      <xdr:rowOff>118121</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4541500" y="67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109248</xdr:rowOff>
    </xdr:from>
    <xdr:ext cx="469744"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4357428" y="679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27766</xdr:rowOff>
    </xdr:from>
    <xdr:to>
      <xdr:col>72</xdr:col>
      <xdr:colOff>38100</xdr:colOff>
      <xdr:row>39</xdr:row>
      <xdr:rowOff>129366</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3652500" y="671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120493</xdr:rowOff>
    </xdr:from>
    <xdr:ext cx="469744"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3468428" y="680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72375</xdr:rowOff>
    </xdr:from>
    <xdr:to>
      <xdr:col>67</xdr:col>
      <xdr:colOff>101600</xdr:colOff>
      <xdr:row>39</xdr:row>
      <xdr:rowOff>2525</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2763500" y="65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19052</xdr:rowOff>
    </xdr:from>
    <xdr:ext cx="534377"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2547111" y="63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7" name="公債費最小値テキスト">
          <a:extLst>
            <a:ext uri="{FF2B5EF4-FFF2-40B4-BE49-F238E27FC236}">
              <a16:creationId xmlns="" xmlns:a16="http://schemas.microsoft.com/office/drawing/2014/main" id="{00000000-0008-0000-0600-000069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19" name="公債費最大値テキスト">
          <a:extLst>
            <a:ext uri="{FF2B5EF4-FFF2-40B4-BE49-F238E27FC236}">
              <a16:creationId xmlns="" xmlns:a16="http://schemas.microsoft.com/office/drawing/2014/main" id="{00000000-0008-0000-0600-00006B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74221</xdr:rowOff>
    </xdr:from>
    <xdr:to>
      <xdr:col>85</xdr:col>
      <xdr:colOff>127000</xdr:colOff>
      <xdr:row>74</xdr:row>
      <xdr:rowOff>97958</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5481300" y="12761521"/>
          <a:ext cx="8382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22" name="公債費平均値テキスト">
          <a:extLst>
            <a:ext uri="{FF2B5EF4-FFF2-40B4-BE49-F238E27FC236}">
              <a16:creationId xmlns="" xmlns:a16="http://schemas.microsoft.com/office/drawing/2014/main" id="{00000000-0008-0000-0600-00006E020000}"/>
            </a:ext>
          </a:extLst>
        </xdr:cNvPr>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3" name="フローチャート: 判断 622">
          <a:extLst>
            <a:ext uri="{FF2B5EF4-FFF2-40B4-BE49-F238E27FC236}">
              <a16:creationId xmlns="" xmlns:a16="http://schemas.microsoft.com/office/drawing/2014/main" id="{00000000-0008-0000-0600-00006F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74221</xdr:rowOff>
    </xdr:from>
    <xdr:to>
      <xdr:col>81</xdr:col>
      <xdr:colOff>50800</xdr:colOff>
      <xdr:row>75</xdr:row>
      <xdr:rowOff>111636</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flipV="1">
          <a:off x="14592300" y="12761521"/>
          <a:ext cx="889000" cy="20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167614</xdr:rowOff>
    </xdr:from>
    <xdr:ext cx="534377"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5214111" y="13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111636</xdr:rowOff>
    </xdr:from>
    <xdr:to>
      <xdr:col>76</xdr:col>
      <xdr:colOff>114300</xdr:colOff>
      <xdr:row>75</xdr:row>
      <xdr:rowOff>118249</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flipV="1">
          <a:off x="13703300" y="12970386"/>
          <a:ext cx="8890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13439</xdr:rowOff>
    </xdr:from>
    <xdr:ext cx="534377"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4325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102195</xdr:rowOff>
    </xdr:from>
    <xdr:to>
      <xdr:col>71</xdr:col>
      <xdr:colOff>177800</xdr:colOff>
      <xdr:row>75</xdr:row>
      <xdr:rowOff>118249</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a:off x="12814300" y="12960945"/>
          <a:ext cx="889000" cy="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1" name="フローチャート: 判断 630">
          <a:extLst>
            <a:ext uri="{FF2B5EF4-FFF2-40B4-BE49-F238E27FC236}">
              <a16:creationId xmlns="" xmlns:a16="http://schemas.microsoft.com/office/drawing/2014/main" id="{00000000-0008-0000-0600-000077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32328</xdr:rowOff>
    </xdr:from>
    <xdr:ext cx="534377"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3436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31383</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2547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47158</xdr:rowOff>
    </xdr:from>
    <xdr:to>
      <xdr:col>85</xdr:col>
      <xdr:colOff>177800</xdr:colOff>
      <xdr:row>74</xdr:row>
      <xdr:rowOff>148758</xdr:rowOff>
    </xdr:to>
    <xdr:sp macro="" textlink="">
      <xdr:nvSpPr>
        <xdr:cNvPr id="640" name="楕円 639">
          <a:extLst>
            <a:ext uri="{FF2B5EF4-FFF2-40B4-BE49-F238E27FC236}">
              <a16:creationId xmlns="" xmlns:a16="http://schemas.microsoft.com/office/drawing/2014/main" id="{00000000-0008-0000-0600-000080020000}"/>
            </a:ext>
          </a:extLst>
        </xdr:cNvPr>
        <xdr:cNvSpPr/>
      </xdr:nvSpPr>
      <xdr:spPr>
        <a:xfrm>
          <a:off x="16268700" y="127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70035</xdr:rowOff>
    </xdr:from>
    <xdr:ext cx="599010" cy="259045"/>
    <xdr:sp macro="" textlink="">
      <xdr:nvSpPr>
        <xdr:cNvPr id="641" name="公債費該当値テキスト">
          <a:extLst>
            <a:ext uri="{FF2B5EF4-FFF2-40B4-BE49-F238E27FC236}">
              <a16:creationId xmlns="" xmlns:a16="http://schemas.microsoft.com/office/drawing/2014/main" id="{00000000-0008-0000-0600-000081020000}"/>
            </a:ext>
          </a:extLst>
        </xdr:cNvPr>
        <xdr:cNvSpPr txBox="1"/>
      </xdr:nvSpPr>
      <xdr:spPr>
        <a:xfrm>
          <a:off x="16370300" y="1258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23421</xdr:rowOff>
    </xdr:from>
    <xdr:to>
      <xdr:col>81</xdr:col>
      <xdr:colOff>101600</xdr:colOff>
      <xdr:row>74</xdr:row>
      <xdr:rowOff>125021</xdr:rowOff>
    </xdr:to>
    <xdr:sp macro="" textlink="">
      <xdr:nvSpPr>
        <xdr:cNvPr id="642" name="楕円 641">
          <a:extLst>
            <a:ext uri="{FF2B5EF4-FFF2-40B4-BE49-F238E27FC236}">
              <a16:creationId xmlns="" xmlns:a16="http://schemas.microsoft.com/office/drawing/2014/main" id="{00000000-0008-0000-0600-000082020000}"/>
            </a:ext>
          </a:extLst>
        </xdr:cNvPr>
        <xdr:cNvSpPr/>
      </xdr:nvSpPr>
      <xdr:spPr>
        <a:xfrm>
          <a:off x="15430500" y="1271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141548</xdr:rowOff>
    </xdr:from>
    <xdr:ext cx="59901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5181795" y="1248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60836</xdr:rowOff>
    </xdr:from>
    <xdr:to>
      <xdr:col>76</xdr:col>
      <xdr:colOff>165100</xdr:colOff>
      <xdr:row>75</xdr:row>
      <xdr:rowOff>162437</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4541500" y="12919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7513</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4325111" y="126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67449</xdr:rowOff>
    </xdr:from>
    <xdr:to>
      <xdr:col>72</xdr:col>
      <xdr:colOff>38100</xdr:colOff>
      <xdr:row>75</xdr:row>
      <xdr:rowOff>169050</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3652500" y="129261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14126</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3436111" y="127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51395</xdr:rowOff>
    </xdr:from>
    <xdr:to>
      <xdr:col>67</xdr:col>
      <xdr:colOff>101600</xdr:colOff>
      <xdr:row>75</xdr:row>
      <xdr:rowOff>152995</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2763500" y="129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169522</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2547111" y="12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2" name="積立金最小値テキスト">
          <a:extLst>
            <a:ext uri="{FF2B5EF4-FFF2-40B4-BE49-F238E27FC236}">
              <a16:creationId xmlns="" xmlns:a16="http://schemas.microsoft.com/office/drawing/2014/main" id="{00000000-0008-0000-0600-0000A0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4" name="積立金最大値テキスト">
          <a:extLst>
            <a:ext uri="{FF2B5EF4-FFF2-40B4-BE49-F238E27FC236}">
              <a16:creationId xmlns="" xmlns:a16="http://schemas.microsoft.com/office/drawing/2014/main" id="{00000000-0008-0000-0600-0000A2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146576</xdr:rowOff>
    </xdr:from>
    <xdr:to>
      <xdr:col>85</xdr:col>
      <xdr:colOff>127000</xdr:colOff>
      <xdr:row>96</xdr:row>
      <xdr:rowOff>96174</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flipV="1">
          <a:off x="15481300" y="16434326"/>
          <a:ext cx="838200" cy="12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7700</xdr:rowOff>
    </xdr:from>
    <xdr:ext cx="534377" cy="259045"/>
    <xdr:sp macro="" textlink="">
      <xdr:nvSpPr>
        <xdr:cNvPr id="677" name="積立金平均値テキスト">
          <a:extLst>
            <a:ext uri="{FF2B5EF4-FFF2-40B4-BE49-F238E27FC236}">
              <a16:creationId xmlns="" xmlns:a16="http://schemas.microsoft.com/office/drawing/2014/main" id="{00000000-0008-0000-0600-0000A5020000}"/>
            </a:ext>
          </a:extLst>
        </xdr:cNvPr>
        <xdr:cNvSpPr txBox="1"/>
      </xdr:nvSpPr>
      <xdr:spPr>
        <a:xfrm>
          <a:off x="16370300" y="16638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78" name="フローチャート: 判断 677">
          <a:extLst>
            <a:ext uri="{FF2B5EF4-FFF2-40B4-BE49-F238E27FC236}">
              <a16:creationId xmlns="" xmlns:a16="http://schemas.microsoft.com/office/drawing/2014/main" id="{00000000-0008-0000-0600-0000A6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96174</xdr:rowOff>
    </xdr:from>
    <xdr:to>
      <xdr:col>81</xdr:col>
      <xdr:colOff>50800</xdr:colOff>
      <xdr:row>96</xdr:row>
      <xdr:rowOff>123644</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4592300" y="16555374"/>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0" name="フローチャート: 判断 679">
          <a:extLst>
            <a:ext uri="{FF2B5EF4-FFF2-40B4-BE49-F238E27FC236}">
              <a16:creationId xmlns="" xmlns:a16="http://schemas.microsoft.com/office/drawing/2014/main" id="{00000000-0008-0000-0600-0000A8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169718</xdr:rowOff>
    </xdr:from>
    <xdr:ext cx="534377"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5214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123644</xdr:rowOff>
    </xdr:from>
    <xdr:to>
      <xdr:col>76</xdr:col>
      <xdr:colOff>114300</xdr:colOff>
      <xdr:row>97</xdr:row>
      <xdr:rowOff>28111</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3703300" y="16582844"/>
          <a:ext cx="889000" cy="7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140594</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4325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28111</xdr:rowOff>
    </xdr:from>
    <xdr:to>
      <xdr:col>71</xdr:col>
      <xdr:colOff>177800</xdr:colOff>
      <xdr:row>97</xdr:row>
      <xdr:rowOff>141839</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flipV="1">
          <a:off x="12814300" y="16658761"/>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95776</xdr:rowOff>
    </xdr:from>
    <xdr:to>
      <xdr:col>85</xdr:col>
      <xdr:colOff>177800</xdr:colOff>
      <xdr:row>96</xdr:row>
      <xdr:rowOff>25926</xdr:rowOff>
    </xdr:to>
    <xdr:sp macro="" textlink="">
      <xdr:nvSpPr>
        <xdr:cNvPr id="695" name="楕円 694">
          <a:extLst>
            <a:ext uri="{FF2B5EF4-FFF2-40B4-BE49-F238E27FC236}">
              <a16:creationId xmlns="" xmlns:a16="http://schemas.microsoft.com/office/drawing/2014/main" id="{00000000-0008-0000-0600-0000B7020000}"/>
            </a:ext>
          </a:extLst>
        </xdr:cNvPr>
        <xdr:cNvSpPr/>
      </xdr:nvSpPr>
      <xdr:spPr>
        <a:xfrm>
          <a:off x="16268700" y="163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118653</xdr:rowOff>
    </xdr:from>
    <xdr:ext cx="599010" cy="259045"/>
    <xdr:sp macro="" textlink="">
      <xdr:nvSpPr>
        <xdr:cNvPr id="696" name="積立金該当値テキスト">
          <a:extLst>
            <a:ext uri="{FF2B5EF4-FFF2-40B4-BE49-F238E27FC236}">
              <a16:creationId xmlns="" xmlns:a16="http://schemas.microsoft.com/office/drawing/2014/main" id="{00000000-0008-0000-0600-0000B8020000}"/>
            </a:ext>
          </a:extLst>
        </xdr:cNvPr>
        <xdr:cNvSpPr txBox="1"/>
      </xdr:nvSpPr>
      <xdr:spPr>
        <a:xfrm>
          <a:off x="16370300" y="1623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45374</xdr:rowOff>
    </xdr:from>
    <xdr:to>
      <xdr:col>81</xdr:col>
      <xdr:colOff>101600</xdr:colOff>
      <xdr:row>96</xdr:row>
      <xdr:rowOff>146974</xdr:rowOff>
    </xdr:to>
    <xdr:sp macro="" textlink="">
      <xdr:nvSpPr>
        <xdr:cNvPr id="697" name="楕円 696">
          <a:extLst>
            <a:ext uri="{FF2B5EF4-FFF2-40B4-BE49-F238E27FC236}">
              <a16:creationId xmlns="" xmlns:a16="http://schemas.microsoft.com/office/drawing/2014/main" id="{00000000-0008-0000-0600-0000B9020000}"/>
            </a:ext>
          </a:extLst>
        </xdr:cNvPr>
        <xdr:cNvSpPr/>
      </xdr:nvSpPr>
      <xdr:spPr>
        <a:xfrm>
          <a:off x="15430500" y="1650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163501</xdr:rowOff>
    </xdr:from>
    <xdr:ext cx="534377"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5214111" y="1627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72844</xdr:rowOff>
    </xdr:from>
    <xdr:to>
      <xdr:col>76</xdr:col>
      <xdr:colOff>165100</xdr:colOff>
      <xdr:row>97</xdr:row>
      <xdr:rowOff>2994</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4541500" y="165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19521</xdr:rowOff>
    </xdr:from>
    <xdr:ext cx="534377"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4325111" y="1630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148761</xdr:rowOff>
    </xdr:from>
    <xdr:to>
      <xdr:col>72</xdr:col>
      <xdr:colOff>38100</xdr:colOff>
      <xdr:row>97</xdr:row>
      <xdr:rowOff>78911</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3652500" y="1660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95438</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3436111" y="1638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91039</xdr:rowOff>
    </xdr:from>
    <xdr:to>
      <xdr:col>67</xdr:col>
      <xdr:colOff>101600</xdr:colOff>
      <xdr:row>98</xdr:row>
      <xdr:rowOff>21189</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2763500" y="167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37716</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2547111" y="1649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29" name="投資及び出資金最大値テキスト">
          <a:extLst>
            <a:ext uri="{FF2B5EF4-FFF2-40B4-BE49-F238E27FC236}">
              <a16:creationId xmlns="" xmlns:a16="http://schemas.microsoft.com/office/drawing/2014/main" id="{00000000-0008-0000-0600-0000D9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142215</xdr:rowOff>
    </xdr:from>
    <xdr:to>
      <xdr:col>116</xdr:col>
      <xdr:colOff>63500</xdr:colOff>
      <xdr:row>37</xdr:row>
      <xdr:rowOff>31801</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flipV="1">
          <a:off x="21323300" y="6314415"/>
          <a:ext cx="8382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158310</xdr:rowOff>
    </xdr:from>
    <xdr:ext cx="469744" cy="259045"/>
    <xdr:sp macro="" textlink="">
      <xdr:nvSpPr>
        <xdr:cNvPr id="732" name="投資及び出資金平均値テキスト">
          <a:extLst>
            <a:ext uri="{FF2B5EF4-FFF2-40B4-BE49-F238E27FC236}">
              <a16:creationId xmlns="" xmlns:a16="http://schemas.microsoft.com/office/drawing/2014/main" id="{00000000-0008-0000-0600-0000DC020000}"/>
            </a:ext>
          </a:extLst>
        </xdr:cNvPr>
        <xdr:cNvSpPr txBox="1"/>
      </xdr:nvSpPr>
      <xdr:spPr>
        <a:xfrm>
          <a:off x="22212300" y="650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3" name="フローチャート: 判断 732">
          <a:extLst>
            <a:ext uri="{FF2B5EF4-FFF2-40B4-BE49-F238E27FC236}">
              <a16:creationId xmlns="" xmlns:a16="http://schemas.microsoft.com/office/drawing/2014/main" id="{00000000-0008-0000-0600-0000DD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30818</xdr:rowOff>
    </xdr:from>
    <xdr:to>
      <xdr:col>111</xdr:col>
      <xdr:colOff>177800</xdr:colOff>
      <xdr:row>37</xdr:row>
      <xdr:rowOff>31801</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20434300" y="6374468"/>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5" name="フローチャート: 判断 734">
          <a:extLst>
            <a:ext uri="{FF2B5EF4-FFF2-40B4-BE49-F238E27FC236}">
              <a16:creationId xmlns="" xmlns:a16="http://schemas.microsoft.com/office/drawing/2014/main" id="{00000000-0008-0000-0600-0000DF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126671</xdr:rowOff>
    </xdr:from>
    <xdr:ext cx="469744"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21088428" y="66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30818</xdr:rowOff>
    </xdr:from>
    <xdr:to>
      <xdr:col>107</xdr:col>
      <xdr:colOff>50800</xdr:colOff>
      <xdr:row>37</xdr:row>
      <xdr:rowOff>148318</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flipV="1">
          <a:off x="19545300" y="6374468"/>
          <a:ext cx="8890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138239</xdr:rowOff>
    </xdr:from>
    <xdr:ext cx="469744"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20199428" y="665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148318</xdr:rowOff>
    </xdr:from>
    <xdr:to>
      <xdr:col>102</xdr:col>
      <xdr:colOff>114300</xdr:colOff>
      <xdr:row>38</xdr:row>
      <xdr:rowOff>114943</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flipV="1">
          <a:off x="18656300" y="6491968"/>
          <a:ext cx="889000" cy="1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1" name="フローチャート: 判断 740">
          <a:extLst>
            <a:ext uri="{FF2B5EF4-FFF2-40B4-BE49-F238E27FC236}">
              <a16:creationId xmlns="" xmlns:a16="http://schemas.microsoft.com/office/drawing/2014/main" id="{00000000-0008-0000-0600-0000E5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141325</xdr:rowOff>
    </xdr:from>
    <xdr:ext cx="469744"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19310428" y="665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157556</xdr:rowOff>
    </xdr:from>
    <xdr:ext cx="469744"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18421428" y="66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91415</xdr:rowOff>
    </xdr:from>
    <xdr:to>
      <xdr:col>116</xdr:col>
      <xdr:colOff>114300</xdr:colOff>
      <xdr:row>37</xdr:row>
      <xdr:rowOff>21565</xdr:rowOff>
    </xdr:to>
    <xdr:sp macro="" textlink="">
      <xdr:nvSpPr>
        <xdr:cNvPr id="750" name="楕円 749">
          <a:extLst>
            <a:ext uri="{FF2B5EF4-FFF2-40B4-BE49-F238E27FC236}">
              <a16:creationId xmlns="" xmlns:a16="http://schemas.microsoft.com/office/drawing/2014/main" id="{00000000-0008-0000-0600-0000EE020000}"/>
            </a:ext>
          </a:extLst>
        </xdr:cNvPr>
        <xdr:cNvSpPr/>
      </xdr:nvSpPr>
      <xdr:spPr>
        <a:xfrm>
          <a:off x="22110700" y="626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114292</xdr:rowOff>
    </xdr:from>
    <xdr:ext cx="534377" cy="259045"/>
    <xdr:sp macro="" textlink="">
      <xdr:nvSpPr>
        <xdr:cNvPr id="751" name="投資及び出資金該当値テキスト">
          <a:extLst>
            <a:ext uri="{FF2B5EF4-FFF2-40B4-BE49-F238E27FC236}">
              <a16:creationId xmlns="" xmlns:a16="http://schemas.microsoft.com/office/drawing/2014/main" id="{00000000-0008-0000-0600-0000EF020000}"/>
            </a:ext>
          </a:extLst>
        </xdr:cNvPr>
        <xdr:cNvSpPr txBox="1"/>
      </xdr:nvSpPr>
      <xdr:spPr>
        <a:xfrm>
          <a:off x="22212300"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152451</xdr:rowOff>
    </xdr:from>
    <xdr:to>
      <xdr:col>112</xdr:col>
      <xdr:colOff>38100</xdr:colOff>
      <xdr:row>37</xdr:row>
      <xdr:rowOff>82601</xdr:rowOff>
    </xdr:to>
    <xdr:sp macro="" textlink="">
      <xdr:nvSpPr>
        <xdr:cNvPr id="752" name="楕円 751">
          <a:extLst>
            <a:ext uri="{FF2B5EF4-FFF2-40B4-BE49-F238E27FC236}">
              <a16:creationId xmlns="" xmlns:a16="http://schemas.microsoft.com/office/drawing/2014/main" id="{00000000-0008-0000-0600-0000F0020000}"/>
            </a:ext>
          </a:extLst>
        </xdr:cNvPr>
        <xdr:cNvSpPr/>
      </xdr:nvSpPr>
      <xdr:spPr>
        <a:xfrm>
          <a:off x="21272500" y="632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99128</xdr:rowOff>
    </xdr:from>
    <xdr:ext cx="534377"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1056111" y="609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151468</xdr:rowOff>
    </xdr:from>
    <xdr:to>
      <xdr:col>107</xdr:col>
      <xdr:colOff>101600</xdr:colOff>
      <xdr:row>37</xdr:row>
      <xdr:rowOff>81618</xdr:rowOff>
    </xdr:to>
    <xdr:sp macro="" textlink="">
      <xdr:nvSpPr>
        <xdr:cNvPr id="754" name="楕円 753">
          <a:extLst>
            <a:ext uri="{FF2B5EF4-FFF2-40B4-BE49-F238E27FC236}">
              <a16:creationId xmlns="" xmlns:a16="http://schemas.microsoft.com/office/drawing/2014/main" id="{00000000-0008-0000-0600-0000F2020000}"/>
            </a:ext>
          </a:extLst>
        </xdr:cNvPr>
        <xdr:cNvSpPr/>
      </xdr:nvSpPr>
      <xdr:spPr>
        <a:xfrm>
          <a:off x="20383500" y="63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98145</xdr:rowOff>
    </xdr:from>
    <xdr:ext cx="534377"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0167111" y="609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97518</xdr:rowOff>
    </xdr:from>
    <xdr:to>
      <xdr:col>102</xdr:col>
      <xdr:colOff>165100</xdr:colOff>
      <xdr:row>38</xdr:row>
      <xdr:rowOff>27668</xdr:rowOff>
    </xdr:to>
    <xdr:sp macro="" textlink="">
      <xdr:nvSpPr>
        <xdr:cNvPr id="756" name="楕円 755">
          <a:extLst>
            <a:ext uri="{FF2B5EF4-FFF2-40B4-BE49-F238E27FC236}">
              <a16:creationId xmlns="" xmlns:a16="http://schemas.microsoft.com/office/drawing/2014/main" id="{00000000-0008-0000-0600-0000F4020000}"/>
            </a:ext>
          </a:extLst>
        </xdr:cNvPr>
        <xdr:cNvSpPr/>
      </xdr:nvSpPr>
      <xdr:spPr>
        <a:xfrm>
          <a:off x="19494500" y="644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44195</xdr:rowOff>
    </xdr:from>
    <xdr:ext cx="469744"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9310428" y="621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64143</xdr:rowOff>
    </xdr:from>
    <xdr:to>
      <xdr:col>98</xdr:col>
      <xdr:colOff>38100</xdr:colOff>
      <xdr:row>38</xdr:row>
      <xdr:rowOff>165743</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18605500" y="65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10820</xdr:rowOff>
    </xdr:from>
    <xdr:ext cx="469744"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8421428" y="63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1" name="テキスト ボックス 770">
          <a:extLst>
            <a:ext uri="{FF2B5EF4-FFF2-40B4-BE49-F238E27FC236}">
              <a16:creationId xmlns="" xmlns:a16="http://schemas.microsoft.com/office/drawing/2014/main" id="{00000000-0008-0000-0600-00000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0" name="貸付金最小値テキスト">
          <a:extLst>
            <a:ext uri="{FF2B5EF4-FFF2-40B4-BE49-F238E27FC236}">
              <a16:creationId xmlns="" xmlns:a16="http://schemas.microsoft.com/office/drawing/2014/main" id="{00000000-0008-0000-0600-00000C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2" name="貸付金最大値テキスト">
          <a:extLst>
            <a:ext uri="{FF2B5EF4-FFF2-40B4-BE49-F238E27FC236}">
              <a16:creationId xmlns="" xmlns:a16="http://schemas.microsoft.com/office/drawing/2014/main" id="{00000000-0008-0000-0600-00000E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5" name="貸付金平均値テキスト">
          <a:extLst>
            <a:ext uri="{FF2B5EF4-FFF2-40B4-BE49-F238E27FC236}">
              <a16:creationId xmlns="" xmlns:a16="http://schemas.microsoft.com/office/drawing/2014/main" id="{00000000-0008-0000-0600-000011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6" name="フローチャート: 判断 785">
          <a:extLst>
            <a:ext uri="{FF2B5EF4-FFF2-40B4-BE49-F238E27FC236}">
              <a16:creationId xmlns="" xmlns:a16="http://schemas.microsoft.com/office/drawing/2014/main" id="{00000000-0008-0000-0600-000012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88" name="フローチャート: 判断 787">
          <a:extLst>
            <a:ext uri="{FF2B5EF4-FFF2-40B4-BE49-F238E27FC236}">
              <a16:creationId xmlns="" xmlns:a16="http://schemas.microsoft.com/office/drawing/2014/main" id="{00000000-0008-0000-0600-000014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23914</xdr:rowOff>
    </xdr:from>
    <xdr:to>
      <xdr:col>107</xdr:col>
      <xdr:colOff>50800</xdr:colOff>
      <xdr:row>58</xdr:row>
      <xdr:rowOff>25400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19545300" y="996801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1" name="フローチャート: 判断 790">
          <a:extLst>
            <a:ext uri="{FF2B5EF4-FFF2-40B4-BE49-F238E27FC236}">
              <a16:creationId xmlns="" xmlns:a16="http://schemas.microsoft.com/office/drawing/2014/main" id="{00000000-0008-0000-0600-000017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23914</xdr:rowOff>
    </xdr:from>
    <xdr:to>
      <xdr:col>102</xdr:col>
      <xdr:colOff>114300</xdr:colOff>
      <xdr:row>58</xdr:row>
      <xdr:rowOff>25400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flipV="1">
          <a:off x="18656300" y="996801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6" name="フローチャート: 判断 795">
          <a:extLst>
            <a:ext uri="{FF2B5EF4-FFF2-40B4-BE49-F238E27FC236}">
              <a16:creationId xmlns="" xmlns:a16="http://schemas.microsoft.com/office/drawing/2014/main" id="{00000000-0008-0000-0600-00001C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3" name="楕円 802">
          <a:extLst>
            <a:ext uri="{FF2B5EF4-FFF2-40B4-BE49-F238E27FC236}">
              <a16:creationId xmlns="" xmlns:a16="http://schemas.microsoft.com/office/drawing/2014/main" id="{00000000-0008-0000-0600-000023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4" name="貸付金該当値テキスト">
          <a:extLst>
            <a:ext uri="{FF2B5EF4-FFF2-40B4-BE49-F238E27FC236}">
              <a16:creationId xmlns="" xmlns:a16="http://schemas.microsoft.com/office/drawing/2014/main" id="{00000000-0008-0000-0600-000024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5" name="楕円 804">
          <a:extLst>
            <a:ext uri="{FF2B5EF4-FFF2-40B4-BE49-F238E27FC236}">
              <a16:creationId xmlns="" xmlns:a16="http://schemas.microsoft.com/office/drawing/2014/main" id="{00000000-0008-0000-0600-000025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07" name="楕円 806">
          <a:extLst>
            <a:ext uri="{FF2B5EF4-FFF2-40B4-BE49-F238E27FC236}">
              <a16:creationId xmlns="" xmlns:a16="http://schemas.microsoft.com/office/drawing/2014/main" id="{00000000-0008-0000-0600-000027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144564</xdr:rowOff>
    </xdr:from>
    <xdr:to>
      <xdr:col>102</xdr:col>
      <xdr:colOff>165100</xdr:colOff>
      <xdr:row>58</xdr:row>
      <xdr:rowOff>74714</xdr:rowOff>
    </xdr:to>
    <xdr:sp macro="" textlink="">
      <xdr:nvSpPr>
        <xdr:cNvPr id="809" name="楕円 808">
          <a:extLst>
            <a:ext uri="{FF2B5EF4-FFF2-40B4-BE49-F238E27FC236}">
              <a16:creationId xmlns="" xmlns:a16="http://schemas.microsoft.com/office/drawing/2014/main" id="{00000000-0008-0000-0600-000029030000}"/>
            </a:ext>
          </a:extLst>
        </xdr:cNvPr>
        <xdr:cNvSpPr/>
      </xdr:nvSpPr>
      <xdr:spPr>
        <a:xfrm>
          <a:off x="19494500" y="991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65841</xdr:rowOff>
    </xdr:from>
    <xdr:ext cx="313932"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9388333" y="1000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1" name="楕円 810">
          <a:extLst>
            <a:ext uri="{FF2B5EF4-FFF2-40B4-BE49-F238E27FC236}">
              <a16:creationId xmlns="" xmlns:a16="http://schemas.microsoft.com/office/drawing/2014/main" id="{00000000-0008-0000-0600-00002B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39" name="繰出金最小値テキスト">
          <a:extLst>
            <a:ext uri="{FF2B5EF4-FFF2-40B4-BE49-F238E27FC236}">
              <a16:creationId xmlns="" xmlns:a16="http://schemas.microsoft.com/office/drawing/2014/main" id="{00000000-0008-0000-0600-000047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1" name="繰出金最大値テキスト">
          <a:extLst>
            <a:ext uri="{FF2B5EF4-FFF2-40B4-BE49-F238E27FC236}">
              <a16:creationId xmlns="" xmlns:a16="http://schemas.microsoft.com/office/drawing/2014/main" id="{00000000-0008-0000-0600-000049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53727</xdr:rowOff>
    </xdr:from>
    <xdr:to>
      <xdr:col>116</xdr:col>
      <xdr:colOff>63500</xdr:colOff>
      <xdr:row>77</xdr:row>
      <xdr:rowOff>66064</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flipV="1">
          <a:off x="21323300" y="13255377"/>
          <a:ext cx="838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12110</xdr:rowOff>
    </xdr:from>
    <xdr:ext cx="534377" cy="259045"/>
    <xdr:sp macro="" textlink="">
      <xdr:nvSpPr>
        <xdr:cNvPr id="844" name="繰出金平均値テキスト">
          <a:extLst>
            <a:ext uri="{FF2B5EF4-FFF2-40B4-BE49-F238E27FC236}">
              <a16:creationId xmlns="" xmlns:a16="http://schemas.microsoft.com/office/drawing/2014/main" id="{00000000-0008-0000-0600-00004C030000}"/>
            </a:ext>
          </a:extLst>
        </xdr:cNvPr>
        <xdr:cNvSpPr txBox="1"/>
      </xdr:nvSpPr>
      <xdr:spPr>
        <a:xfrm>
          <a:off x="22212300" y="1321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5" name="フローチャート: 判断 844">
          <a:extLst>
            <a:ext uri="{FF2B5EF4-FFF2-40B4-BE49-F238E27FC236}">
              <a16:creationId xmlns="" xmlns:a16="http://schemas.microsoft.com/office/drawing/2014/main" id="{00000000-0008-0000-0600-00004D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66064</xdr:rowOff>
    </xdr:from>
    <xdr:to>
      <xdr:col>111</xdr:col>
      <xdr:colOff>177800</xdr:colOff>
      <xdr:row>77</xdr:row>
      <xdr:rowOff>74941</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flipV="1">
          <a:off x="20434300" y="13267714"/>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7" name="フローチャート: 判断 846">
          <a:extLst>
            <a:ext uri="{FF2B5EF4-FFF2-40B4-BE49-F238E27FC236}">
              <a16:creationId xmlns="" xmlns:a16="http://schemas.microsoft.com/office/drawing/2014/main" id="{00000000-0008-0000-0600-00004F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74941</xdr:rowOff>
    </xdr:from>
    <xdr:to>
      <xdr:col>107</xdr:col>
      <xdr:colOff>50800</xdr:colOff>
      <xdr:row>77</xdr:row>
      <xdr:rowOff>86207</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19545300" y="13276591"/>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0" name="フローチャート: 判断 849">
          <a:extLst>
            <a:ext uri="{FF2B5EF4-FFF2-40B4-BE49-F238E27FC236}">
              <a16:creationId xmlns="" xmlns:a16="http://schemas.microsoft.com/office/drawing/2014/main" id="{00000000-0008-0000-0600-000052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53308</xdr:rowOff>
    </xdr:from>
    <xdr:to>
      <xdr:col>102</xdr:col>
      <xdr:colOff>114300</xdr:colOff>
      <xdr:row>77</xdr:row>
      <xdr:rowOff>86207</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18656300" y="13083508"/>
          <a:ext cx="889000" cy="20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84962</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18389111" y="132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2927</xdr:rowOff>
    </xdr:from>
    <xdr:to>
      <xdr:col>116</xdr:col>
      <xdr:colOff>114300</xdr:colOff>
      <xdr:row>77</xdr:row>
      <xdr:rowOff>104527</xdr:rowOff>
    </xdr:to>
    <xdr:sp macro="" textlink="">
      <xdr:nvSpPr>
        <xdr:cNvPr id="862" name="楕円 861">
          <a:extLst>
            <a:ext uri="{FF2B5EF4-FFF2-40B4-BE49-F238E27FC236}">
              <a16:creationId xmlns="" xmlns:a16="http://schemas.microsoft.com/office/drawing/2014/main" id="{00000000-0008-0000-0600-00005E030000}"/>
            </a:ext>
          </a:extLst>
        </xdr:cNvPr>
        <xdr:cNvSpPr/>
      </xdr:nvSpPr>
      <xdr:spPr>
        <a:xfrm>
          <a:off x="22110700" y="132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25804</xdr:rowOff>
    </xdr:from>
    <xdr:ext cx="534377" cy="259045"/>
    <xdr:sp macro="" textlink="">
      <xdr:nvSpPr>
        <xdr:cNvPr id="863" name="繰出金該当値テキスト">
          <a:extLst>
            <a:ext uri="{FF2B5EF4-FFF2-40B4-BE49-F238E27FC236}">
              <a16:creationId xmlns="" xmlns:a16="http://schemas.microsoft.com/office/drawing/2014/main" id="{00000000-0008-0000-0600-00005F030000}"/>
            </a:ext>
          </a:extLst>
        </xdr:cNvPr>
        <xdr:cNvSpPr txBox="1"/>
      </xdr:nvSpPr>
      <xdr:spPr>
        <a:xfrm>
          <a:off x="22212300"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15264</xdr:rowOff>
    </xdr:from>
    <xdr:to>
      <xdr:col>112</xdr:col>
      <xdr:colOff>38100</xdr:colOff>
      <xdr:row>77</xdr:row>
      <xdr:rowOff>116864</xdr:rowOff>
    </xdr:to>
    <xdr:sp macro="" textlink="">
      <xdr:nvSpPr>
        <xdr:cNvPr id="864" name="楕円 863">
          <a:extLst>
            <a:ext uri="{FF2B5EF4-FFF2-40B4-BE49-F238E27FC236}">
              <a16:creationId xmlns="" xmlns:a16="http://schemas.microsoft.com/office/drawing/2014/main" id="{00000000-0008-0000-0600-000060030000}"/>
            </a:ext>
          </a:extLst>
        </xdr:cNvPr>
        <xdr:cNvSpPr/>
      </xdr:nvSpPr>
      <xdr:spPr>
        <a:xfrm>
          <a:off x="21272500" y="1321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133391</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1056111" y="1299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24141</xdr:rowOff>
    </xdr:from>
    <xdr:to>
      <xdr:col>107</xdr:col>
      <xdr:colOff>101600</xdr:colOff>
      <xdr:row>77</xdr:row>
      <xdr:rowOff>125741</xdr:rowOff>
    </xdr:to>
    <xdr:sp macro="" textlink="">
      <xdr:nvSpPr>
        <xdr:cNvPr id="866" name="楕円 865">
          <a:extLst>
            <a:ext uri="{FF2B5EF4-FFF2-40B4-BE49-F238E27FC236}">
              <a16:creationId xmlns="" xmlns:a16="http://schemas.microsoft.com/office/drawing/2014/main" id="{00000000-0008-0000-0600-000062030000}"/>
            </a:ext>
          </a:extLst>
        </xdr:cNvPr>
        <xdr:cNvSpPr/>
      </xdr:nvSpPr>
      <xdr:spPr>
        <a:xfrm>
          <a:off x="20383500" y="1322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142268</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0167111" y="1300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35407</xdr:rowOff>
    </xdr:from>
    <xdr:to>
      <xdr:col>102</xdr:col>
      <xdr:colOff>165100</xdr:colOff>
      <xdr:row>77</xdr:row>
      <xdr:rowOff>137007</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19494500" y="132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153534</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9278111" y="1301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2508</xdr:rowOff>
    </xdr:from>
    <xdr:to>
      <xdr:col>98</xdr:col>
      <xdr:colOff>38100</xdr:colOff>
      <xdr:row>76</xdr:row>
      <xdr:rowOff>104108</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18605500" y="130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120636</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8389111" y="128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ea"/>
              <a:ea typeface="+mn-ea"/>
              <a:cs typeface="+mn-cs"/>
            </a:rPr>
            <a:t>歳出決算総額は、住民一人当たり</a:t>
          </a:r>
          <a:r>
            <a:rPr lang="en-US" altLang="ja-JP" sz="1100">
              <a:solidFill>
                <a:schemeClr val="dk1"/>
              </a:solidFill>
              <a:effectLst/>
              <a:latin typeface="+mn-ea"/>
              <a:ea typeface="+mn-ea"/>
              <a:cs typeface="+mn-cs"/>
            </a:rPr>
            <a:t>804,122</a:t>
          </a:r>
          <a:r>
            <a:rPr lang="ja-JP" altLang="ja-JP" sz="1100">
              <a:solidFill>
                <a:schemeClr val="dk1"/>
              </a:solidFill>
              <a:effectLst/>
              <a:latin typeface="+mn-ea"/>
              <a:ea typeface="+mn-ea"/>
              <a:cs typeface="+mn-cs"/>
            </a:rPr>
            <a:t>円となっている。主な構成項目は、義務的経費である人件費（構成比</a:t>
          </a:r>
          <a:r>
            <a:rPr lang="en-US" altLang="ja-JP" sz="1100">
              <a:solidFill>
                <a:schemeClr val="dk1"/>
              </a:solidFill>
              <a:effectLst/>
              <a:latin typeface="+mn-ea"/>
              <a:ea typeface="+mn-ea"/>
              <a:cs typeface="+mn-cs"/>
            </a:rPr>
            <a:t>14.1%</a:t>
          </a:r>
          <a:r>
            <a:rPr lang="ja-JP" altLang="ja-JP" sz="1100">
              <a:solidFill>
                <a:schemeClr val="dk1"/>
              </a:solidFill>
              <a:effectLst/>
              <a:latin typeface="+mn-ea"/>
              <a:ea typeface="+mn-ea"/>
              <a:cs typeface="+mn-cs"/>
            </a:rPr>
            <a:t>）、扶助費（構成比</a:t>
          </a:r>
          <a:r>
            <a:rPr lang="en-US" altLang="ja-JP" sz="1100">
              <a:solidFill>
                <a:schemeClr val="dk1"/>
              </a:solidFill>
              <a:effectLst/>
              <a:latin typeface="+mn-ea"/>
              <a:ea typeface="+mn-ea"/>
              <a:cs typeface="+mn-cs"/>
            </a:rPr>
            <a:t>20.7%</a:t>
          </a:r>
          <a:r>
            <a:rPr lang="ja-JP" altLang="ja-JP" sz="1100">
              <a:solidFill>
                <a:schemeClr val="dk1"/>
              </a:solidFill>
              <a:effectLst/>
              <a:latin typeface="+mn-ea"/>
              <a:ea typeface="+mn-ea"/>
              <a:cs typeface="+mn-cs"/>
            </a:rPr>
            <a:t>）、公債費（構成比</a:t>
          </a:r>
          <a:r>
            <a:rPr lang="en-US" altLang="ja-JP" sz="1100">
              <a:solidFill>
                <a:schemeClr val="dk1"/>
              </a:solidFill>
              <a:effectLst/>
              <a:latin typeface="+mn-ea"/>
              <a:ea typeface="+mn-ea"/>
              <a:cs typeface="+mn-cs"/>
            </a:rPr>
            <a:t>13.1%</a:t>
          </a:r>
          <a:r>
            <a:rPr lang="ja-JP" altLang="ja-JP" sz="1100">
              <a:solidFill>
                <a:schemeClr val="dk1"/>
              </a:solidFill>
              <a:effectLst/>
              <a:latin typeface="+mn-ea"/>
              <a:ea typeface="+mn-ea"/>
              <a:cs typeface="+mn-cs"/>
            </a:rPr>
            <a:t>）、投資的経費である普通建設事業費（</a:t>
          </a:r>
          <a:r>
            <a:rPr lang="en-US" altLang="ja-JP" sz="1100">
              <a:solidFill>
                <a:schemeClr val="dk1"/>
              </a:solidFill>
              <a:effectLst/>
              <a:latin typeface="+mn-ea"/>
              <a:ea typeface="+mn-ea"/>
              <a:cs typeface="+mn-cs"/>
            </a:rPr>
            <a:t>6.2</a:t>
          </a:r>
          <a:r>
            <a:rPr lang="ja-JP" altLang="ja-JP" sz="1100">
              <a:solidFill>
                <a:schemeClr val="dk1"/>
              </a:solidFill>
              <a:effectLst/>
              <a:latin typeface="+mn-ea"/>
              <a:ea typeface="+mn-ea"/>
              <a:cs typeface="+mn-cs"/>
            </a:rPr>
            <a:t>％）、その他経費である補助費等（</a:t>
          </a:r>
          <a:r>
            <a:rPr lang="en-US" altLang="ja-JP" sz="1100">
              <a:solidFill>
                <a:schemeClr val="dk1"/>
              </a:solidFill>
              <a:effectLst/>
              <a:latin typeface="+mn-ea"/>
              <a:ea typeface="+mn-ea"/>
              <a:cs typeface="+mn-cs"/>
            </a:rPr>
            <a:t>8.8</a:t>
          </a:r>
          <a:r>
            <a:rPr lang="ja-JP"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となって</a:t>
          </a:r>
          <a:r>
            <a:rPr lang="ja-JP" altLang="ja-JP" sz="1100">
              <a:solidFill>
                <a:schemeClr val="dk1"/>
              </a:solidFill>
              <a:effectLst/>
              <a:latin typeface="+mn-ea"/>
              <a:ea typeface="+mn-ea"/>
              <a:cs typeface="+mn-cs"/>
            </a:rPr>
            <a:t>いる。</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人件費については、老人ホーム、保育所を直営で行っていることもあるが、民間で実施可能なものについては、積極的に民間委託等の導入検討を始めており、本庁においても各課の事務事業の見直しを行い、退職に伴う新規職員の採用及び会計年度任用職員の任用の抑制に努め、人件費の削減を図る。</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扶助費については、本町は障害者支援給付費、障害児給付費の額が年々増加傾向にある。資格審査の適化等を進め、財政を圧迫する上昇傾向に歯止めをかけるよう努める。</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普通建設事業費は、前年比</a:t>
          </a:r>
          <a:r>
            <a:rPr lang="en-US" altLang="ja-JP" sz="1100">
              <a:solidFill>
                <a:schemeClr val="dk1"/>
              </a:solidFill>
              <a:effectLst/>
              <a:latin typeface="+mn-ea"/>
              <a:ea typeface="+mn-ea"/>
              <a:cs typeface="+mn-cs"/>
            </a:rPr>
            <a:t>85,968</a:t>
          </a:r>
          <a:r>
            <a:rPr lang="ja-JP" altLang="ja-JP" sz="1100">
              <a:solidFill>
                <a:schemeClr val="dk1"/>
              </a:solidFill>
              <a:effectLst/>
              <a:latin typeface="+mn-ea"/>
              <a:ea typeface="+mn-ea"/>
              <a:cs typeface="+mn-cs"/>
            </a:rPr>
            <a:t>円減となっており、これは前年度に役場庁舎空調設備整備事業を行ったことが大きな要因であるが、今後も町営住宅ストック総合活用計画に基づき公営住宅立替事業を進めていくため、他事業とのバランスを常に検証し実施していくように努める。</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繰出金については、前年比</a:t>
          </a:r>
          <a:r>
            <a:rPr lang="en-US" altLang="ja-JP" sz="1100">
              <a:solidFill>
                <a:schemeClr val="dk1"/>
              </a:solidFill>
              <a:effectLst/>
              <a:latin typeface="+mn-ea"/>
              <a:ea typeface="+mn-ea"/>
              <a:cs typeface="+mn-cs"/>
            </a:rPr>
            <a:t>1,889</a:t>
          </a:r>
          <a:r>
            <a:rPr lang="ja-JP" altLang="ja-JP" sz="1100">
              <a:solidFill>
                <a:schemeClr val="dk1"/>
              </a:solidFill>
              <a:effectLst/>
              <a:latin typeface="+mn-ea"/>
              <a:ea typeface="+mn-ea"/>
              <a:cs typeface="+mn-cs"/>
            </a:rPr>
            <a:t>円増となっており、類似団体と比較して</a:t>
          </a:r>
          <a:r>
            <a:rPr lang="en-US" altLang="ja-JP" sz="1100">
              <a:solidFill>
                <a:schemeClr val="dk1"/>
              </a:solidFill>
              <a:effectLst/>
              <a:latin typeface="+mn-ea"/>
              <a:ea typeface="+mn-ea"/>
              <a:cs typeface="+mn-cs"/>
            </a:rPr>
            <a:t>4,709</a:t>
          </a:r>
          <a:r>
            <a:rPr lang="ja-JP" altLang="ja-JP" sz="1100">
              <a:solidFill>
                <a:schemeClr val="dk1"/>
              </a:solidFill>
              <a:effectLst/>
              <a:latin typeface="+mn-ea"/>
              <a:ea typeface="+mn-ea"/>
              <a:cs typeface="+mn-cs"/>
            </a:rPr>
            <a:t>円多くなっている。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15,218
15,080
36.14
12,364,749
12,237,129
115,214
5,311,146
12,661,221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58090</xdr:rowOff>
    </xdr:from>
    <xdr:to>
      <xdr:col>24</xdr:col>
      <xdr:colOff>63500</xdr:colOff>
      <xdr:row>35</xdr:row>
      <xdr:rowOff>4826</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flipV="1">
          <a:off x="3797300" y="5887390"/>
          <a:ext cx="8382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4826</xdr:rowOff>
    </xdr:from>
    <xdr:to>
      <xdr:col>19</xdr:col>
      <xdr:colOff>177800</xdr:colOff>
      <xdr:row>35</xdr:row>
      <xdr:rowOff>35458</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flipV="1">
          <a:off x="2908300" y="6005576"/>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148387</xdr:rowOff>
    </xdr:from>
    <xdr:to>
      <xdr:col>15</xdr:col>
      <xdr:colOff>50800</xdr:colOff>
      <xdr:row>35</xdr:row>
      <xdr:rowOff>35458</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a:off x="2019300" y="5977687"/>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148387</xdr:rowOff>
    </xdr:from>
    <xdr:to>
      <xdr:col>10</xdr:col>
      <xdr:colOff>114300</xdr:colOff>
      <xdr:row>34</xdr:row>
      <xdr:rowOff>165989</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flipV="1">
          <a:off x="1130300" y="5977687"/>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7290</xdr:rowOff>
    </xdr:from>
    <xdr:to>
      <xdr:col>24</xdr:col>
      <xdr:colOff>114300</xdr:colOff>
      <xdr:row>34</xdr:row>
      <xdr:rowOff>108890</xdr:rowOff>
    </xdr:to>
    <xdr:sp macro="" textlink="">
      <xdr:nvSpPr>
        <xdr:cNvPr id="78" name="楕円 77">
          <a:extLst>
            <a:ext uri="{FF2B5EF4-FFF2-40B4-BE49-F238E27FC236}">
              <a16:creationId xmlns="" xmlns:a16="http://schemas.microsoft.com/office/drawing/2014/main" id="{00000000-0008-0000-0700-00004E000000}"/>
            </a:ext>
          </a:extLst>
        </xdr:cNvPr>
        <xdr:cNvSpPr/>
      </xdr:nvSpPr>
      <xdr:spPr>
        <a:xfrm>
          <a:off x="4584700" y="58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30167</xdr:rowOff>
    </xdr:from>
    <xdr:ext cx="469744" cy="259045"/>
    <xdr:sp macro="" textlink="">
      <xdr:nvSpPr>
        <xdr:cNvPr id="79" name="議会費該当値テキスト">
          <a:extLst>
            <a:ext uri="{FF2B5EF4-FFF2-40B4-BE49-F238E27FC236}">
              <a16:creationId xmlns="" xmlns:a16="http://schemas.microsoft.com/office/drawing/2014/main" id="{00000000-0008-0000-0700-00004F000000}"/>
            </a:ext>
          </a:extLst>
        </xdr:cNvPr>
        <xdr:cNvSpPr txBox="1"/>
      </xdr:nvSpPr>
      <xdr:spPr>
        <a:xfrm>
          <a:off x="4686300" y="56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125476</xdr:rowOff>
    </xdr:from>
    <xdr:to>
      <xdr:col>20</xdr:col>
      <xdr:colOff>38100</xdr:colOff>
      <xdr:row>35</xdr:row>
      <xdr:rowOff>55626</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37465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72153</xdr:rowOff>
    </xdr:from>
    <xdr:ext cx="469744"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3562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156108</xdr:rowOff>
    </xdr:from>
    <xdr:to>
      <xdr:col>15</xdr:col>
      <xdr:colOff>101600</xdr:colOff>
      <xdr:row>35</xdr:row>
      <xdr:rowOff>86258</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2857500" y="59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102785</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2673428" y="57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97587</xdr:rowOff>
    </xdr:from>
    <xdr:to>
      <xdr:col>10</xdr:col>
      <xdr:colOff>165100</xdr:colOff>
      <xdr:row>35</xdr:row>
      <xdr:rowOff>27737</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1968500" y="592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44264</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1784428" y="57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115189</xdr:rowOff>
    </xdr:from>
    <xdr:to>
      <xdr:col>6</xdr:col>
      <xdr:colOff>38100</xdr:colOff>
      <xdr:row>35</xdr:row>
      <xdr:rowOff>45339</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079500" y="59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61866</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895428" y="571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164970</xdr:rowOff>
    </xdr:from>
    <xdr:to>
      <xdr:col>24</xdr:col>
      <xdr:colOff>63500</xdr:colOff>
      <xdr:row>55</xdr:row>
      <xdr:rowOff>48930</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3797300" y="9423270"/>
          <a:ext cx="838200" cy="5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164970</xdr:rowOff>
    </xdr:from>
    <xdr:to>
      <xdr:col>19</xdr:col>
      <xdr:colOff>177800</xdr:colOff>
      <xdr:row>56</xdr:row>
      <xdr:rowOff>37205</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908300" y="9423270"/>
          <a:ext cx="889000" cy="21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59426</xdr:rowOff>
    </xdr:from>
    <xdr:to>
      <xdr:col>15</xdr:col>
      <xdr:colOff>50800</xdr:colOff>
      <xdr:row>56</xdr:row>
      <xdr:rowOff>37205</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a:off x="2019300" y="9317726"/>
          <a:ext cx="889000" cy="32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85386</xdr:rowOff>
    </xdr:from>
    <xdr:ext cx="599010"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08795" y="985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59426</xdr:rowOff>
    </xdr:from>
    <xdr:to>
      <xdr:col>10</xdr:col>
      <xdr:colOff>114300</xdr:colOff>
      <xdr:row>57</xdr:row>
      <xdr:rowOff>66277</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9317726"/>
          <a:ext cx="889000" cy="52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170171</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63111" y="99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169580</xdr:rowOff>
    </xdr:from>
    <xdr:to>
      <xdr:col>24</xdr:col>
      <xdr:colOff>114300</xdr:colOff>
      <xdr:row>55</xdr:row>
      <xdr:rowOff>99730</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942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21007</xdr:rowOff>
    </xdr:from>
    <xdr:ext cx="599010"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27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114170</xdr:rowOff>
    </xdr:from>
    <xdr:to>
      <xdr:col>20</xdr:col>
      <xdr:colOff>38100</xdr:colOff>
      <xdr:row>55</xdr:row>
      <xdr:rowOff>44320</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3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60847</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497795" y="914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157855</xdr:rowOff>
    </xdr:from>
    <xdr:to>
      <xdr:col>15</xdr:col>
      <xdr:colOff>101600</xdr:colOff>
      <xdr:row>56</xdr:row>
      <xdr:rowOff>88005</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5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104532</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08795" y="936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8626</xdr:rowOff>
    </xdr:from>
    <xdr:to>
      <xdr:col>10</xdr:col>
      <xdr:colOff>165100</xdr:colOff>
      <xdr:row>54</xdr:row>
      <xdr:rowOff>110226</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26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126753</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19795" y="904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15477</xdr:rowOff>
    </xdr:from>
    <xdr:to>
      <xdr:col>6</xdr:col>
      <xdr:colOff>38100</xdr:colOff>
      <xdr:row>57</xdr:row>
      <xdr:rowOff>117077</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97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133604</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30795" y="9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19217</xdr:rowOff>
    </xdr:from>
    <xdr:to>
      <xdr:col>24</xdr:col>
      <xdr:colOff>63500</xdr:colOff>
      <xdr:row>71</xdr:row>
      <xdr:rowOff>63903</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3797300" y="12020717"/>
          <a:ext cx="838200" cy="21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75671</xdr:rowOff>
    </xdr:from>
    <xdr:to>
      <xdr:col>19</xdr:col>
      <xdr:colOff>177800</xdr:colOff>
      <xdr:row>71</xdr:row>
      <xdr:rowOff>63903</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2908300" y="12077171"/>
          <a:ext cx="889000" cy="15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75671</xdr:rowOff>
    </xdr:from>
    <xdr:to>
      <xdr:col>15</xdr:col>
      <xdr:colOff>50800</xdr:colOff>
      <xdr:row>73</xdr:row>
      <xdr:rowOff>12174</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019300" y="12077171"/>
          <a:ext cx="889000" cy="45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161341</xdr:rowOff>
    </xdr:from>
    <xdr:to>
      <xdr:col>10</xdr:col>
      <xdr:colOff>114300</xdr:colOff>
      <xdr:row>73</xdr:row>
      <xdr:rowOff>12174</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a:off x="1130300" y="12334291"/>
          <a:ext cx="889000" cy="19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139867</xdr:rowOff>
    </xdr:from>
    <xdr:to>
      <xdr:col>24</xdr:col>
      <xdr:colOff>114300</xdr:colOff>
      <xdr:row>70</xdr:row>
      <xdr:rowOff>70017</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196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92894</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192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13103</xdr:rowOff>
    </xdr:from>
    <xdr:to>
      <xdr:col>20</xdr:col>
      <xdr:colOff>38100</xdr:colOff>
      <xdr:row>71</xdr:row>
      <xdr:rowOff>114703</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218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131230</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196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24871</xdr:rowOff>
    </xdr:from>
    <xdr:to>
      <xdr:col>15</xdr:col>
      <xdr:colOff>101600</xdr:colOff>
      <xdr:row>70</xdr:row>
      <xdr:rowOff>126471</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20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142998</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180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132824</xdr:rowOff>
    </xdr:from>
    <xdr:to>
      <xdr:col>10</xdr:col>
      <xdr:colOff>165100</xdr:colOff>
      <xdr:row>73</xdr:row>
      <xdr:rowOff>62974</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24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79501</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225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110541</xdr:rowOff>
    </xdr:from>
    <xdr:to>
      <xdr:col>6</xdr:col>
      <xdr:colOff>38100</xdr:colOff>
      <xdr:row>72</xdr:row>
      <xdr:rowOff>40691</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22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57218</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205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48768</xdr:rowOff>
    </xdr:from>
    <xdr:to>
      <xdr:col>24</xdr:col>
      <xdr:colOff>63500</xdr:colOff>
      <xdr:row>97</xdr:row>
      <xdr:rowOff>15748</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3797300" y="16507968"/>
          <a:ext cx="8382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135831</xdr:rowOff>
    </xdr:from>
    <xdr:ext cx="534377" cy="259045"/>
    <xdr:sp macro="" textlink="">
      <xdr:nvSpPr>
        <xdr:cNvPr id="237" name="衛生費平均値テキスト">
          <a:extLst>
            <a:ext uri="{FF2B5EF4-FFF2-40B4-BE49-F238E27FC236}">
              <a16:creationId xmlns="" xmlns:a16="http://schemas.microsoft.com/office/drawing/2014/main" id="{00000000-0008-0000-0700-0000ED000000}"/>
            </a:ext>
          </a:extLst>
        </xdr:cNvPr>
        <xdr:cNvSpPr txBox="1"/>
      </xdr:nvSpPr>
      <xdr:spPr>
        <a:xfrm>
          <a:off x="4686300" y="16595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48768</xdr:rowOff>
    </xdr:from>
    <xdr:to>
      <xdr:col>19</xdr:col>
      <xdr:colOff>177800</xdr:colOff>
      <xdr:row>96</xdr:row>
      <xdr:rowOff>139205</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flipV="1">
          <a:off x="2908300" y="16507968"/>
          <a:ext cx="889000" cy="9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61980</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3530111" y="166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139205</xdr:rowOff>
    </xdr:from>
    <xdr:to>
      <xdr:col>15</xdr:col>
      <xdr:colOff>50800</xdr:colOff>
      <xdr:row>98</xdr:row>
      <xdr:rowOff>9055</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flipV="1">
          <a:off x="2019300" y="16598405"/>
          <a:ext cx="889000" cy="21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53001</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2641111" y="1668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9055</xdr:rowOff>
    </xdr:from>
    <xdr:to>
      <xdr:col>10</xdr:col>
      <xdr:colOff>114300</xdr:colOff>
      <xdr:row>98</xdr:row>
      <xdr:rowOff>103315</xdr:rowOff>
    </xdr:to>
    <xdr:cxnSp macro="">
      <xdr:nvCxnSpPr>
        <xdr:cNvPr id="245" name="直線コネクタ 244">
          <a:extLst>
            <a:ext uri="{FF2B5EF4-FFF2-40B4-BE49-F238E27FC236}">
              <a16:creationId xmlns="" xmlns:a16="http://schemas.microsoft.com/office/drawing/2014/main" id="{00000000-0008-0000-0700-0000F5000000}"/>
            </a:ext>
          </a:extLst>
        </xdr:cNvPr>
        <xdr:cNvCxnSpPr/>
      </xdr:nvCxnSpPr>
      <xdr:spPr>
        <a:xfrm flipV="1">
          <a:off x="1130300" y="16811155"/>
          <a:ext cx="889000" cy="9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136398</xdr:rowOff>
    </xdr:from>
    <xdr:to>
      <xdr:col>24</xdr:col>
      <xdr:colOff>114300</xdr:colOff>
      <xdr:row>97</xdr:row>
      <xdr:rowOff>66548</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4584700" y="165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159275</xdr:rowOff>
    </xdr:from>
    <xdr:ext cx="534377" cy="259045"/>
    <xdr:sp macro="" textlink="">
      <xdr:nvSpPr>
        <xdr:cNvPr id="256" name="衛生費該当値テキスト">
          <a:extLst>
            <a:ext uri="{FF2B5EF4-FFF2-40B4-BE49-F238E27FC236}">
              <a16:creationId xmlns="" xmlns:a16="http://schemas.microsoft.com/office/drawing/2014/main" id="{00000000-0008-0000-0700-000000010000}"/>
            </a:ext>
          </a:extLst>
        </xdr:cNvPr>
        <xdr:cNvSpPr txBox="1"/>
      </xdr:nvSpPr>
      <xdr:spPr>
        <a:xfrm>
          <a:off x="4686300" y="164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169418</xdr:rowOff>
    </xdr:from>
    <xdr:to>
      <xdr:col>20</xdr:col>
      <xdr:colOff>38100</xdr:colOff>
      <xdr:row>96</xdr:row>
      <xdr:rowOff>99568</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3746500" y="164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116095</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3530111" y="1623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88405</xdr:rowOff>
    </xdr:from>
    <xdr:to>
      <xdr:col>15</xdr:col>
      <xdr:colOff>101600</xdr:colOff>
      <xdr:row>97</xdr:row>
      <xdr:rowOff>18555</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2857500" y="165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35082</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2641111" y="1632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129705</xdr:rowOff>
    </xdr:from>
    <xdr:to>
      <xdr:col>10</xdr:col>
      <xdr:colOff>165100</xdr:colOff>
      <xdr:row>98</xdr:row>
      <xdr:rowOff>59855</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968500" y="167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50982</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1752111" y="1685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52515</xdr:rowOff>
    </xdr:from>
    <xdr:to>
      <xdr:col>6</xdr:col>
      <xdr:colOff>38100</xdr:colOff>
      <xdr:row>98</xdr:row>
      <xdr:rowOff>154115</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1079500" y="168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145242</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863111" y="1694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83083</xdr:rowOff>
    </xdr:from>
    <xdr:to>
      <xdr:col>55</xdr:col>
      <xdr:colOff>0</xdr:colOff>
      <xdr:row>58</xdr:row>
      <xdr:rowOff>122720</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flipV="1">
          <a:off x="9639300" y="10027183"/>
          <a:ext cx="838200" cy="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122720</xdr:rowOff>
    </xdr:from>
    <xdr:to>
      <xdr:col>50</xdr:col>
      <xdr:colOff>114300</xdr:colOff>
      <xdr:row>58</xdr:row>
      <xdr:rowOff>134848</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8750300" y="10066820"/>
          <a:ext cx="8890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127457</xdr:rowOff>
    </xdr:from>
    <xdr:to>
      <xdr:col>45</xdr:col>
      <xdr:colOff>177800</xdr:colOff>
      <xdr:row>58</xdr:row>
      <xdr:rowOff>134848</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a:off x="7861300" y="10071557"/>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121171</xdr:rowOff>
    </xdr:from>
    <xdr:to>
      <xdr:col>41</xdr:col>
      <xdr:colOff>50800</xdr:colOff>
      <xdr:row>58</xdr:row>
      <xdr:rowOff>127457</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a:off x="6972300" y="10065271"/>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32283</xdr:rowOff>
    </xdr:from>
    <xdr:to>
      <xdr:col>55</xdr:col>
      <xdr:colOff>50800</xdr:colOff>
      <xdr:row>58</xdr:row>
      <xdr:rowOff>133883</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10426700" y="997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118660</xdr:rowOff>
    </xdr:from>
    <xdr:ext cx="534377" cy="259045"/>
    <xdr:sp macro="" textlink="">
      <xdr:nvSpPr>
        <xdr:cNvPr id="368" name="農林水産業費該当値テキスト">
          <a:extLst>
            <a:ext uri="{FF2B5EF4-FFF2-40B4-BE49-F238E27FC236}">
              <a16:creationId xmlns="" xmlns:a16="http://schemas.microsoft.com/office/drawing/2014/main" id="{00000000-0008-0000-0700-000070010000}"/>
            </a:ext>
          </a:extLst>
        </xdr:cNvPr>
        <xdr:cNvSpPr txBox="1"/>
      </xdr:nvSpPr>
      <xdr:spPr>
        <a:xfrm>
          <a:off x="10528300" y="98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71920</xdr:rowOff>
    </xdr:from>
    <xdr:to>
      <xdr:col>50</xdr:col>
      <xdr:colOff>165100</xdr:colOff>
      <xdr:row>59</xdr:row>
      <xdr:rowOff>2070</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9588500" y="100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164647</xdr:rowOff>
    </xdr:from>
    <xdr:ext cx="469744"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9404428" y="101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84048</xdr:rowOff>
    </xdr:from>
    <xdr:to>
      <xdr:col>46</xdr:col>
      <xdr:colOff>38100</xdr:colOff>
      <xdr:row>59</xdr:row>
      <xdr:rowOff>14198</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8699500" y="100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5325</xdr:rowOff>
    </xdr:from>
    <xdr:ext cx="469744"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8515428" y="1012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76657</xdr:rowOff>
    </xdr:from>
    <xdr:to>
      <xdr:col>41</xdr:col>
      <xdr:colOff>101600</xdr:colOff>
      <xdr:row>59</xdr:row>
      <xdr:rowOff>6807</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7810500" y="100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169384</xdr:rowOff>
    </xdr:from>
    <xdr:ext cx="469744"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7626428" y="1011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70371</xdr:rowOff>
    </xdr:from>
    <xdr:to>
      <xdr:col>36</xdr:col>
      <xdr:colOff>165100</xdr:colOff>
      <xdr:row>59</xdr:row>
      <xdr:rowOff>521</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6921500" y="100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163098</xdr:rowOff>
    </xdr:from>
    <xdr:ext cx="469744"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6737428" y="1010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100819</xdr:rowOff>
    </xdr:from>
    <xdr:to>
      <xdr:col>55</xdr:col>
      <xdr:colOff>0</xdr:colOff>
      <xdr:row>77</xdr:row>
      <xdr:rowOff>124537</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9639300" y="12959569"/>
          <a:ext cx="838200" cy="36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100819</xdr:rowOff>
    </xdr:from>
    <xdr:to>
      <xdr:col>50</xdr:col>
      <xdr:colOff>114300</xdr:colOff>
      <xdr:row>76</xdr:row>
      <xdr:rowOff>130994</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8750300" y="12959569"/>
          <a:ext cx="889000" cy="2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22065</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9372111" y="132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130994</xdr:rowOff>
    </xdr:from>
    <xdr:to>
      <xdr:col>45</xdr:col>
      <xdr:colOff>177800</xdr:colOff>
      <xdr:row>77</xdr:row>
      <xdr:rowOff>80493</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7861300" y="13161194"/>
          <a:ext cx="889000" cy="1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59078</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8483111" y="132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80493</xdr:rowOff>
    </xdr:from>
    <xdr:to>
      <xdr:col>41</xdr:col>
      <xdr:colOff>50800</xdr:colOff>
      <xdr:row>78</xdr:row>
      <xdr:rowOff>85883</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flipV="1">
          <a:off x="6972300" y="13282143"/>
          <a:ext cx="889000" cy="17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73737</xdr:rowOff>
    </xdr:from>
    <xdr:to>
      <xdr:col>55</xdr:col>
      <xdr:colOff>50800</xdr:colOff>
      <xdr:row>78</xdr:row>
      <xdr:rowOff>3887</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10426700" y="1327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52164</xdr:rowOff>
    </xdr:from>
    <xdr:ext cx="534377" cy="259045"/>
    <xdr:sp macro="" textlink="">
      <xdr:nvSpPr>
        <xdr:cNvPr id="425" name="商工費該当値テキスト">
          <a:extLst>
            <a:ext uri="{FF2B5EF4-FFF2-40B4-BE49-F238E27FC236}">
              <a16:creationId xmlns="" xmlns:a16="http://schemas.microsoft.com/office/drawing/2014/main" id="{00000000-0008-0000-0700-0000A9010000}"/>
            </a:ext>
          </a:extLst>
        </xdr:cNvPr>
        <xdr:cNvSpPr txBox="1"/>
      </xdr:nvSpPr>
      <xdr:spPr>
        <a:xfrm>
          <a:off x="10528300" y="132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50019</xdr:rowOff>
    </xdr:from>
    <xdr:to>
      <xdr:col>50</xdr:col>
      <xdr:colOff>165100</xdr:colOff>
      <xdr:row>75</xdr:row>
      <xdr:rowOff>151619</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9588500" y="129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168146</xdr:rowOff>
    </xdr:from>
    <xdr:ext cx="534377"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9372111" y="126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80194</xdr:rowOff>
    </xdr:from>
    <xdr:to>
      <xdr:col>46</xdr:col>
      <xdr:colOff>38100</xdr:colOff>
      <xdr:row>77</xdr:row>
      <xdr:rowOff>10344</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8699500" y="131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26871</xdr:rowOff>
    </xdr:from>
    <xdr:ext cx="534377"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8483111" y="128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29693</xdr:rowOff>
    </xdr:from>
    <xdr:to>
      <xdr:col>41</xdr:col>
      <xdr:colOff>101600</xdr:colOff>
      <xdr:row>77</xdr:row>
      <xdr:rowOff>131293</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7810500" y="132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122420</xdr:rowOff>
    </xdr:from>
    <xdr:ext cx="534377"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7594111" y="133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35083</xdr:rowOff>
    </xdr:from>
    <xdr:to>
      <xdr:col>36</xdr:col>
      <xdr:colOff>165100</xdr:colOff>
      <xdr:row>78</xdr:row>
      <xdr:rowOff>136683</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6921500" y="134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127810</xdr:rowOff>
    </xdr:from>
    <xdr:ext cx="469744"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6737428" y="1350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291</xdr:rowOff>
    </xdr:from>
    <xdr:to>
      <xdr:col>55</xdr:col>
      <xdr:colOff>0</xdr:colOff>
      <xdr:row>97</xdr:row>
      <xdr:rowOff>119290</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9639300" y="16459491"/>
          <a:ext cx="838200" cy="29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a:extLst>
            <a:ext uri="{FF2B5EF4-FFF2-40B4-BE49-F238E27FC236}">
              <a16:creationId xmlns="" xmlns:a16="http://schemas.microsoft.com/office/drawing/2014/main" id="{00000000-0008-0000-0700-0000D0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291</xdr:rowOff>
    </xdr:from>
    <xdr:to>
      <xdr:col>50</xdr:col>
      <xdr:colOff>114300</xdr:colOff>
      <xdr:row>97</xdr:row>
      <xdr:rowOff>125921</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flipV="1">
          <a:off x="8750300" y="16459491"/>
          <a:ext cx="889000" cy="29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64470</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372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125921</xdr:rowOff>
    </xdr:from>
    <xdr:to>
      <xdr:col>45</xdr:col>
      <xdr:colOff>177800</xdr:colOff>
      <xdr:row>97</xdr:row>
      <xdr:rowOff>156287</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7861300" y="16756571"/>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89700</xdr:rowOff>
    </xdr:from>
    <xdr:to>
      <xdr:col>41</xdr:col>
      <xdr:colOff>50800</xdr:colOff>
      <xdr:row>97</xdr:row>
      <xdr:rowOff>156287</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a:off x="6972300" y="16548900"/>
          <a:ext cx="889000" cy="23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51706</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05111" y="166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68490</xdr:rowOff>
    </xdr:from>
    <xdr:to>
      <xdr:col>55</xdr:col>
      <xdr:colOff>50800</xdr:colOff>
      <xdr:row>97</xdr:row>
      <xdr:rowOff>170090</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10426700" y="166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46917</xdr:rowOff>
    </xdr:from>
    <xdr:ext cx="534377" cy="259045"/>
    <xdr:sp macro="" textlink="">
      <xdr:nvSpPr>
        <xdr:cNvPr id="483" name="土木費該当値テキスト">
          <a:extLst>
            <a:ext uri="{FF2B5EF4-FFF2-40B4-BE49-F238E27FC236}">
              <a16:creationId xmlns="" xmlns:a16="http://schemas.microsoft.com/office/drawing/2014/main" id="{00000000-0008-0000-0700-0000E3010000}"/>
            </a:ext>
          </a:extLst>
        </xdr:cNvPr>
        <xdr:cNvSpPr txBox="1"/>
      </xdr:nvSpPr>
      <xdr:spPr>
        <a:xfrm>
          <a:off x="10528300" y="1667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120941</xdr:rowOff>
    </xdr:from>
    <xdr:to>
      <xdr:col>50</xdr:col>
      <xdr:colOff>165100</xdr:colOff>
      <xdr:row>96</xdr:row>
      <xdr:rowOff>51091</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9588500" y="1640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67618</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372111" y="1618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75121</xdr:rowOff>
    </xdr:from>
    <xdr:to>
      <xdr:col>46</xdr:col>
      <xdr:colOff>38100</xdr:colOff>
      <xdr:row>98</xdr:row>
      <xdr:rowOff>5271</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8699500" y="167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167848</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8483111" y="1679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105487</xdr:rowOff>
    </xdr:from>
    <xdr:to>
      <xdr:col>41</xdr:col>
      <xdr:colOff>101600</xdr:colOff>
      <xdr:row>98</xdr:row>
      <xdr:rowOff>35637</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7810500" y="167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26764</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7594111" y="168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38900</xdr:rowOff>
    </xdr:from>
    <xdr:to>
      <xdr:col>36</xdr:col>
      <xdr:colOff>165100</xdr:colOff>
      <xdr:row>96</xdr:row>
      <xdr:rowOff>140500</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6921500" y="164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157027</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6705111" y="162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72785</xdr:rowOff>
    </xdr:from>
    <xdr:to>
      <xdr:col>85</xdr:col>
      <xdr:colOff>127000</xdr:colOff>
      <xdr:row>38</xdr:row>
      <xdr:rowOff>114815</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5481300" y="6587885"/>
          <a:ext cx="8382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a:extLst>
            <a:ext uri="{FF2B5EF4-FFF2-40B4-BE49-F238E27FC236}">
              <a16:creationId xmlns="" xmlns:a16="http://schemas.microsoft.com/office/drawing/2014/main" id="{00000000-0008-0000-0700-00000C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114815</xdr:rowOff>
    </xdr:from>
    <xdr:to>
      <xdr:col>81</xdr:col>
      <xdr:colOff>50800</xdr:colOff>
      <xdr:row>38</xdr:row>
      <xdr:rowOff>120302</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flipV="1">
          <a:off x="14592300" y="662991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115338</xdr:rowOff>
    </xdr:from>
    <xdr:to>
      <xdr:col>76</xdr:col>
      <xdr:colOff>114300</xdr:colOff>
      <xdr:row>38</xdr:row>
      <xdr:rowOff>120302</xdr:rowOff>
    </xdr:to>
    <xdr:cxnSp macro="">
      <xdr:nvCxnSpPr>
        <xdr:cNvPr id="529" name="直線コネクタ 528">
          <a:extLst>
            <a:ext uri="{FF2B5EF4-FFF2-40B4-BE49-F238E27FC236}">
              <a16:creationId xmlns="" xmlns:a16="http://schemas.microsoft.com/office/drawing/2014/main" id="{00000000-0008-0000-0700-000011020000}"/>
            </a:ext>
          </a:extLst>
        </xdr:cNvPr>
        <xdr:cNvCxnSpPr/>
      </xdr:nvCxnSpPr>
      <xdr:spPr>
        <a:xfrm>
          <a:off x="13703300" y="6630438"/>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111876</xdr:rowOff>
    </xdr:from>
    <xdr:to>
      <xdr:col>71</xdr:col>
      <xdr:colOff>177800</xdr:colOff>
      <xdr:row>38</xdr:row>
      <xdr:rowOff>115338</xdr:rowOff>
    </xdr:to>
    <xdr:cxnSp macro="">
      <xdr:nvCxnSpPr>
        <xdr:cNvPr id="532" name="直線コネクタ 531">
          <a:extLst>
            <a:ext uri="{FF2B5EF4-FFF2-40B4-BE49-F238E27FC236}">
              <a16:creationId xmlns="" xmlns:a16="http://schemas.microsoft.com/office/drawing/2014/main" id="{00000000-0008-0000-0700-000014020000}"/>
            </a:ext>
          </a:extLst>
        </xdr:cNvPr>
        <xdr:cNvCxnSpPr/>
      </xdr:nvCxnSpPr>
      <xdr:spPr>
        <a:xfrm>
          <a:off x="12814300" y="6626976"/>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21985</xdr:rowOff>
    </xdr:from>
    <xdr:to>
      <xdr:col>85</xdr:col>
      <xdr:colOff>177800</xdr:colOff>
      <xdr:row>38</xdr:row>
      <xdr:rowOff>123585</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6268700" y="65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412</xdr:rowOff>
    </xdr:from>
    <xdr:ext cx="534377" cy="259045"/>
    <xdr:sp macro="" textlink="">
      <xdr:nvSpPr>
        <xdr:cNvPr id="543" name="消防費該当値テキスト">
          <a:extLst>
            <a:ext uri="{FF2B5EF4-FFF2-40B4-BE49-F238E27FC236}">
              <a16:creationId xmlns="" xmlns:a16="http://schemas.microsoft.com/office/drawing/2014/main" id="{00000000-0008-0000-0700-00001F020000}"/>
            </a:ext>
          </a:extLst>
        </xdr:cNvPr>
        <xdr:cNvSpPr txBox="1"/>
      </xdr:nvSpPr>
      <xdr:spPr>
        <a:xfrm>
          <a:off x="16370300" y="651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64015</xdr:rowOff>
    </xdr:from>
    <xdr:to>
      <xdr:col>81</xdr:col>
      <xdr:colOff>101600</xdr:colOff>
      <xdr:row>38</xdr:row>
      <xdr:rowOff>165615</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5430500" y="65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156742</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5214111" y="66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69502</xdr:rowOff>
    </xdr:from>
    <xdr:to>
      <xdr:col>76</xdr:col>
      <xdr:colOff>165100</xdr:colOff>
      <xdr:row>38</xdr:row>
      <xdr:rowOff>171102</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4541500" y="658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162229</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4325111" y="66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64538</xdr:rowOff>
    </xdr:from>
    <xdr:to>
      <xdr:col>72</xdr:col>
      <xdr:colOff>38100</xdr:colOff>
      <xdr:row>38</xdr:row>
      <xdr:rowOff>166138</xdr:rowOff>
    </xdr:to>
    <xdr:sp macro="" textlink="">
      <xdr:nvSpPr>
        <xdr:cNvPr id="548" name="楕円 547">
          <a:extLst>
            <a:ext uri="{FF2B5EF4-FFF2-40B4-BE49-F238E27FC236}">
              <a16:creationId xmlns="" xmlns:a16="http://schemas.microsoft.com/office/drawing/2014/main" id="{00000000-0008-0000-0700-000024020000}"/>
            </a:ext>
          </a:extLst>
        </xdr:cNvPr>
        <xdr:cNvSpPr/>
      </xdr:nvSpPr>
      <xdr:spPr>
        <a:xfrm>
          <a:off x="13652500" y="657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157265</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3436111" y="667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61076</xdr:rowOff>
    </xdr:from>
    <xdr:to>
      <xdr:col>67</xdr:col>
      <xdr:colOff>101600</xdr:colOff>
      <xdr:row>38</xdr:row>
      <xdr:rowOff>162676</xdr:rowOff>
    </xdr:to>
    <xdr:sp macro="" textlink="">
      <xdr:nvSpPr>
        <xdr:cNvPr id="550" name="楕円 549">
          <a:extLst>
            <a:ext uri="{FF2B5EF4-FFF2-40B4-BE49-F238E27FC236}">
              <a16:creationId xmlns="" xmlns:a16="http://schemas.microsoft.com/office/drawing/2014/main" id="{00000000-0008-0000-0700-000026020000}"/>
            </a:ext>
          </a:extLst>
        </xdr:cNvPr>
        <xdr:cNvSpPr/>
      </xdr:nvSpPr>
      <xdr:spPr>
        <a:xfrm>
          <a:off x="12763500" y="65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153803</xdr:rowOff>
    </xdr:from>
    <xdr:ext cx="534377"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2547111" y="666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68682</xdr:rowOff>
    </xdr:from>
    <xdr:to>
      <xdr:col>85</xdr:col>
      <xdr:colOff>126364</xdr:colOff>
      <xdr:row>59</xdr:row>
      <xdr:rowOff>67821</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6317595" y="8984082"/>
          <a:ext cx="1269" cy="119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71648</xdr:rowOff>
    </xdr:from>
    <xdr:ext cx="534377" cy="259045"/>
    <xdr:sp macro="" textlink="">
      <xdr:nvSpPr>
        <xdr:cNvPr id="579" name="教育費最小値テキスト">
          <a:extLst>
            <a:ext uri="{FF2B5EF4-FFF2-40B4-BE49-F238E27FC236}">
              <a16:creationId xmlns="" xmlns:a16="http://schemas.microsoft.com/office/drawing/2014/main" id="{00000000-0008-0000-0700-000043020000}"/>
            </a:ext>
          </a:extLst>
        </xdr:cNvPr>
        <xdr:cNvSpPr txBox="1"/>
      </xdr:nvSpPr>
      <xdr:spPr>
        <a:xfrm>
          <a:off x="16370300" y="1018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67821</xdr:rowOff>
    </xdr:from>
    <xdr:to>
      <xdr:col>86</xdr:col>
      <xdr:colOff>25400</xdr:colOff>
      <xdr:row>59</xdr:row>
      <xdr:rowOff>67821</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a:off x="16230600" y="1018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15359</xdr:rowOff>
    </xdr:from>
    <xdr:ext cx="599010" cy="259045"/>
    <xdr:sp macro="" textlink="">
      <xdr:nvSpPr>
        <xdr:cNvPr id="581" name="教育費最大値テキスト">
          <a:extLst>
            <a:ext uri="{FF2B5EF4-FFF2-40B4-BE49-F238E27FC236}">
              <a16:creationId xmlns="" xmlns:a16="http://schemas.microsoft.com/office/drawing/2014/main" id="{00000000-0008-0000-0700-000045020000}"/>
            </a:ext>
          </a:extLst>
        </xdr:cNvPr>
        <xdr:cNvSpPr txBox="1"/>
      </xdr:nvSpPr>
      <xdr:spPr>
        <a:xfrm>
          <a:off x="16370300" y="875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68682</xdr:rowOff>
    </xdr:from>
    <xdr:to>
      <xdr:col>86</xdr:col>
      <xdr:colOff>25400</xdr:colOff>
      <xdr:row>52</xdr:row>
      <xdr:rowOff>68682</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6230600" y="898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117950</xdr:rowOff>
    </xdr:from>
    <xdr:to>
      <xdr:col>85</xdr:col>
      <xdr:colOff>127000</xdr:colOff>
      <xdr:row>58</xdr:row>
      <xdr:rowOff>131525</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flipV="1">
          <a:off x="15481300" y="10062050"/>
          <a:ext cx="838200" cy="1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50066</xdr:rowOff>
    </xdr:from>
    <xdr:ext cx="534377" cy="259045"/>
    <xdr:sp macro="" textlink="">
      <xdr:nvSpPr>
        <xdr:cNvPr id="584" name="教育費平均値テキスト">
          <a:extLst>
            <a:ext uri="{FF2B5EF4-FFF2-40B4-BE49-F238E27FC236}">
              <a16:creationId xmlns="" xmlns:a16="http://schemas.microsoft.com/office/drawing/2014/main" id="{00000000-0008-0000-0700-000048020000}"/>
            </a:ext>
          </a:extLst>
        </xdr:cNvPr>
        <xdr:cNvSpPr txBox="1"/>
      </xdr:nvSpPr>
      <xdr:spPr>
        <a:xfrm>
          <a:off x="16370300" y="965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27189</xdr:rowOff>
    </xdr:from>
    <xdr:to>
      <xdr:col>85</xdr:col>
      <xdr:colOff>177800</xdr:colOff>
      <xdr:row>57</xdr:row>
      <xdr:rowOff>128789</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6268700" y="979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72165</xdr:rowOff>
    </xdr:from>
    <xdr:to>
      <xdr:col>81</xdr:col>
      <xdr:colOff>50800</xdr:colOff>
      <xdr:row>58</xdr:row>
      <xdr:rowOff>131525</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a:off x="14592300" y="10016265"/>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23716</xdr:rowOff>
    </xdr:from>
    <xdr:to>
      <xdr:col>81</xdr:col>
      <xdr:colOff>101600</xdr:colOff>
      <xdr:row>57</xdr:row>
      <xdr:rowOff>125316</xdr:rowOff>
    </xdr:to>
    <xdr:sp macro="" textlink="">
      <xdr:nvSpPr>
        <xdr:cNvPr id="587" name="フローチャート: 判断 586">
          <a:extLst>
            <a:ext uri="{FF2B5EF4-FFF2-40B4-BE49-F238E27FC236}">
              <a16:creationId xmlns="" xmlns:a16="http://schemas.microsoft.com/office/drawing/2014/main" id="{00000000-0008-0000-0700-00004B020000}"/>
            </a:ext>
          </a:extLst>
        </xdr:cNvPr>
        <xdr:cNvSpPr/>
      </xdr:nvSpPr>
      <xdr:spPr>
        <a:xfrm>
          <a:off x="15430500" y="97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141843</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5214111" y="957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160492</xdr:rowOff>
    </xdr:from>
    <xdr:to>
      <xdr:col>76</xdr:col>
      <xdr:colOff>114300</xdr:colOff>
      <xdr:row>58</xdr:row>
      <xdr:rowOff>72165</xdr:rowOff>
    </xdr:to>
    <xdr:cxnSp macro="">
      <xdr:nvCxnSpPr>
        <xdr:cNvPr id="589" name="直線コネクタ 588">
          <a:extLst>
            <a:ext uri="{FF2B5EF4-FFF2-40B4-BE49-F238E27FC236}">
              <a16:creationId xmlns="" xmlns:a16="http://schemas.microsoft.com/office/drawing/2014/main" id="{00000000-0008-0000-0700-00004D020000}"/>
            </a:ext>
          </a:extLst>
        </xdr:cNvPr>
        <xdr:cNvCxnSpPr/>
      </xdr:nvCxnSpPr>
      <xdr:spPr>
        <a:xfrm>
          <a:off x="13703300" y="9933142"/>
          <a:ext cx="889000" cy="8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18894</xdr:rowOff>
    </xdr:from>
    <xdr:to>
      <xdr:col>76</xdr:col>
      <xdr:colOff>165100</xdr:colOff>
      <xdr:row>57</xdr:row>
      <xdr:rowOff>120494</xdr:rowOff>
    </xdr:to>
    <xdr:sp macro="" textlink="">
      <xdr:nvSpPr>
        <xdr:cNvPr id="590" name="フローチャート: 判断 589">
          <a:extLst>
            <a:ext uri="{FF2B5EF4-FFF2-40B4-BE49-F238E27FC236}">
              <a16:creationId xmlns="" xmlns:a16="http://schemas.microsoft.com/office/drawing/2014/main" id="{00000000-0008-0000-0700-00004E020000}"/>
            </a:ext>
          </a:extLst>
        </xdr:cNvPr>
        <xdr:cNvSpPr/>
      </xdr:nvSpPr>
      <xdr:spPr>
        <a:xfrm>
          <a:off x="14541500" y="97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137021</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4325111" y="956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38038</xdr:rowOff>
    </xdr:from>
    <xdr:to>
      <xdr:col>71</xdr:col>
      <xdr:colOff>177800</xdr:colOff>
      <xdr:row>57</xdr:row>
      <xdr:rowOff>160492</xdr:rowOff>
    </xdr:to>
    <xdr:cxnSp macro="">
      <xdr:nvCxnSpPr>
        <xdr:cNvPr id="592" name="直線コネクタ 591">
          <a:extLst>
            <a:ext uri="{FF2B5EF4-FFF2-40B4-BE49-F238E27FC236}">
              <a16:creationId xmlns="" xmlns:a16="http://schemas.microsoft.com/office/drawing/2014/main" id="{00000000-0008-0000-0700-000050020000}"/>
            </a:ext>
          </a:extLst>
        </xdr:cNvPr>
        <xdr:cNvCxnSpPr/>
      </xdr:nvCxnSpPr>
      <xdr:spPr>
        <a:xfrm>
          <a:off x="12814300" y="8781988"/>
          <a:ext cx="889000" cy="115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119402</xdr:rowOff>
    </xdr:from>
    <xdr:to>
      <xdr:col>72</xdr:col>
      <xdr:colOff>38100</xdr:colOff>
      <xdr:row>57</xdr:row>
      <xdr:rowOff>49552</xdr:rowOff>
    </xdr:to>
    <xdr:sp macro="" textlink="">
      <xdr:nvSpPr>
        <xdr:cNvPr id="593" name="フローチャート: 判断 592">
          <a:extLst>
            <a:ext uri="{FF2B5EF4-FFF2-40B4-BE49-F238E27FC236}">
              <a16:creationId xmlns="" xmlns:a16="http://schemas.microsoft.com/office/drawing/2014/main" id="{00000000-0008-0000-0700-000051020000}"/>
            </a:ext>
          </a:extLst>
        </xdr:cNvPr>
        <xdr:cNvSpPr/>
      </xdr:nvSpPr>
      <xdr:spPr>
        <a:xfrm>
          <a:off x="13652500" y="972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66079</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3436111" y="949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34537</xdr:rowOff>
    </xdr:from>
    <xdr:to>
      <xdr:col>67</xdr:col>
      <xdr:colOff>101600</xdr:colOff>
      <xdr:row>57</xdr:row>
      <xdr:rowOff>136137</xdr:rowOff>
    </xdr:to>
    <xdr:sp macro="" textlink="">
      <xdr:nvSpPr>
        <xdr:cNvPr id="595" name="フローチャート: 判断 594">
          <a:extLst>
            <a:ext uri="{FF2B5EF4-FFF2-40B4-BE49-F238E27FC236}">
              <a16:creationId xmlns="" xmlns:a16="http://schemas.microsoft.com/office/drawing/2014/main" id="{00000000-0008-0000-0700-000053020000}"/>
            </a:ext>
          </a:extLst>
        </xdr:cNvPr>
        <xdr:cNvSpPr/>
      </xdr:nvSpPr>
      <xdr:spPr>
        <a:xfrm>
          <a:off x="12763500" y="98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127264</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2547111" y="989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67150</xdr:rowOff>
    </xdr:from>
    <xdr:to>
      <xdr:col>85</xdr:col>
      <xdr:colOff>177800</xdr:colOff>
      <xdr:row>58</xdr:row>
      <xdr:rowOff>168750</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6268700" y="100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153527</xdr:rowOff>
    </xdr:from>
    <xdr:ext cx="534377" cy="259045"/>
    <xdr:sp macro="" textlink="">
      <xdr:nvSpPr>
        <xdr:cNvPr id="603" name="教育費該当値テキスト">
          <a:extLst>
            <a:ext uri="{FF2B5EF4-FFF2-40B4-BE49-F238E27FC236}">
              <a16:creationId xmlns="" xmlns:a16="http://schemas.microsoft.com/office/drawing/2014/main" id="{00000000-0008-0000-0700-00005B020000}"/>
            </a:ext>
          </a:extLst>
        </xdr:cNvPr>
        <xdr:cNvSpPr txBox="1"/>
      </xdr:nvSpPr>
      <xdr:spPr>
        <a:xfrm>
          <a:off x="16370300" y="992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80725</xdr:rowOff>
    </xdr:from>
    <xdr:to>
      <xdr:col>81</xdr:col>
      <xdr:colOff>101600</xdr:colOff>
      <xdr:row>59</xdr:row>
      <xdr:rowOff>10875</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5430500" y="1002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2002</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5214111" y="1011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21365</xdr:rowOff>
    </xdr:from>
    <xdr:to>
      <xdr:col>76</xdr:col>
      <xdr:colOff>165100</xdr:colOff>
      <xdr:row>58</xdr:row>
      <xdr:rowOff>122965</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4541500" y="99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114092</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4325111" y="1005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109692</xdr:rowOff>
    </xdr:from>
    <xdr:to>
      <xdr:col>72</xdr:col>
      <xdr:colOff>38100</xdr:colOff>
      <xdr:row>58</xdr:row>
      <xdr:rowOff>39842</xdr:rowOff>
    </xdr:to>
    <xdr:sp macro="" textlink="">
      <xdr:nvSpPr>
        <xdr:cNvPr id="608" name="楕円 607">
          <a:extLst>
            <a:ext uri="{FF2B5EF4-FFF2-40B4-BE49-F238E27FC236}">
              <a16:creationId xmlns="" xmlns:a16="http://schemas.microsoft.com/office/drawing/2014/main" id="{00000000-0008-0000-0700-000060020000}"/>
            </a:ext>
          </a:extLst>
        </xdr:cNvPr>
        <xdr:cNvSpPr/>
      </xdr:nvSpPr>
      <xdr:spPr>
        <a:xfrm>
          <a:off x="13652500" y="988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30969</xdr:rowOff>
    </xdr:from>
    <xdr:ext cx="534377"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3436111" y="997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158688</xdr:rowOff>
    </xdr:from>
    <xdr:to>
      <xdr:col>67</xdr:col>
      <xdr:colOff>101600</xdr:colOff>
      <xdr:row>51</xdr:row>
      <xdr:rowOff>88838</xdr:rowOff>
    </xdr:to>
    <xdr:sp macro="" textlink="">
      <xdr:nvSpPr>
        <xdr:cNvPr id="610" name="楕円 609">
          <a:extLst>
            <a:ext uri="{FF2B5EF4-FFF2-40B4-BE49-F238E27FC236}">
              <a16:creationId xmlns="" xmlns:a16="http://schemas.microsoft.com/office/drawing/2014/main" id="{00000000-0008-0000-0700-000062020000}"/>
            </a:ext>
          </a:extLst>
        </xdr:cNvPr>
        <xdr:cNvSpPr/>
      </xdr:nvSpPr>
      <xdr:spPr>
        <a:xfrm>
          <a:off x="12763500" y="87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105365</xdr:rowOff>
    </xdr:from>
    <xdr:ext cx="599010"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2514795" y="850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a:extLst>
            <a:ext uri="{FF2B5EF4-FFF2-40B4-BE49-F238E27FC236}">
              <a16:creationId xmlns="" xmlns:a16="http://schemas.microsoft.com/office/drawing/2014/main" id="{00000000-0008-0000-0700-00007E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40" name="災害復旧費最大値テキスト">
          <a:extLst>
            <a:ext uri="{FF2B5EF4-FFF2-40B4-BE49-F238E27FC236}">
              <a16:creationId xmlns="" xmlns:a16="http://schemas.microsoft.com/office/drawing/2014/main" id="{00000000-0008-0000-0700-000080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136119</xdr:rowOff>
    </xdr:from>
    <xdr:to>
      <xdr:col>85</xdr:col>
      <xdr:colOff>127000</xdr:colOff>
      <xdr:row>79</xdr:row>
      <xdr:rowOff>74310</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a:off x="15481300" y="13509219"/>
          <a:ext cx="838200" cy="10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3" name="災害復旧費平均値テキスト">
          <a:extLst>
            <a:ext uri="{FF2B5EF4-FFF2-40B4-BE49-F238E27FC236}">
              <a16:creationId xmlns="" xmlns:a16="http://schemas.microsoft.com/office/drawing/2014/main" id="{00000000-0008-0000-0700-000083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136119</xdr:rowOff>
    </xdr:from>
    <xdr:to>
      <xdr:col>81</xdr:col>
      <xdr:colOff>50800</xdr:colOff>
      <xdr:row>79</xdr:row>
      <xdr:rowOff>67321</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flipV="1">
          <a:off x="14592300" y="13509219"/>
          <a:ext cx="889000" cy="10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92505</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5246428" y="1363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67321</xdr:rowOff>
    </xdr:from>
    <xdr:to>
      <xdr:col>76</xdr:col>
      <xdr:colOff>114300</xdr:colOff>
      <xdr:row>79</xdr:row>
      <xdr:rowOff>78566</xdr:rowOff>
    </xdr:to>
    <xdr:cxnSp macro="">
      <xdr:nvCxnSpPr>
        <xdr:cNvPr id="648" name="直線コネクタ 647">
          <a:extLst>
            <a:ext uri="{FF2B5EF4-FFF2-40B4-BE49-F238E27FC236}">
              <a16:creationId xmlns="" xmlns:a16="http://schemas.microsoft.com/office/drawing/2014/main" id="{00000000-0008-0000-0700-000088020000}"/>
            </a:ext>
          </a:extLst>
        </xdr:cNvPr>
        <xdr:cNvCxnSpPr/>
      </xdr:nvCxnSpPr>
      <xdr:spPr>
        <a:xfrm flipV="1">
          <a:off x="13703300" y="13611871"/>
          <a:ext cx="889000" cy="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9" name="フローチャート: 判断 648">
          <a:extLst>
            <a:ext uri="{FF2B5EF4-FFF2-40B4-BE49-F238E27FC236}">
              <a16:creationId xmlns="" xmlns:a16="http://schemas.microsoft.com/office/drawing/2014/main" id="{00000000-0008-0000-0700-000089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123175</xdr:rowOff>
    </xdr:from>
    <xdr:to>
      <xdr:col>71</xdr:col>
      <xdr:colOff>177800</xdr:colOff>
      <xdr:row>79</xdr:row>
      <xdr:rowOff>78566</xdr:rowOff>
    </xdr:to>
    <xdr:cxnSp macro="">
      <xdr:nvCxnSpPr>
        <xdr:cNvPr id="651" name="直線コネクタ 650">
          <a:extLst>
            <a:ext uri="{FF2B5EF4-FFF2-40B4-BE49-F238E27FC236}">
              <a16:creationId xmlns="" xmlns:a16="http://schemas.microsoft.com/office/drawing/2014/main" id="{00000000-0008-0000-0700-00008B020000}"/>
            </a:ext>
          </a:extLst>
        </xdr:cNvPr>
        <xdr:cNvCxnSpPr/>
      </xdr:nvCxnSpPr>
      <xdr:spPr>
        <a:xfrm>
          <a:off x="12814300" y="13496275"/>
          <a:ext cx="889000" cy="12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2" name="フローチャート: 判断 651">
          <a:extLst>
            <a:ext uri="{FF2B5EF4-FFF2-40B4-BE49-F238E27FC236}">
              <a16:creationId xmlns="" xmlns:a16="http://schemas.microsoft.com/office/drawing/2014/main" id="{00000000-0008-0000-0700-00008C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4" name="フローチャート: 判断 653">
          <a:extLst>
            <a:ext uri="{FF2B5EF4-FFF2-40B4-BE49-F238E27FC236}">
              <a16:creationId xmlns="" xmlns:a16="http://schemas.microsoft.com/office/drawing/2014/main" id="{00000000-0008-0000-0700-00008E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74741</xdr:rowOff>
    </xdr:from>
    <xdr:ext cx="469744"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2579428" y="1361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23510</xdr:rowOff>
    </xdr:from>
    <xdr:to>
      <xdr:col>85</xdr:col>
      <xdr:colOff>177800</xdr:colOff>
      <xdr:row>79</xdr:row>
      <xdr:rowOff>125110</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6268700" y="135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469744" cy="259045"/>
    <xdr:sp macro="" textlink="">
      <xdr:nvSpPr>
        <xdr:cNvPr id="662" name="災害復旧費該当値テキスト">
          <a:extLst>
            <a:ext uri="{FF2B5EF4-FFF2-40B4-BE49-F238E27FC236}">
              <a16:creationId xmlns="" xmlns:a16="http://schemas.microsoft.com/office/drawing/2014/main" id="{00000000-0008-0000-0700-000096020000}"/>
            </a:ext>
          </a:extLst>
        </xdr:cNvPr>
        <xdr:cNvSpPr txBox="1"/>
      </xdr:nvSpPr>
      <xdr:spPr>
        <a:xfrm>
          <a:off x="16370300" y="1351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85319</xdr:rowOff>
    </xdr:from>
    <xdr:to>
      <xdr:col>81</xdr:col>
      <xdr:colOff>101600</xdr:colOff>
      <xdr:row>79</xdr:row>
      <xdr:rowOff>15469</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5430500" y="1345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31996</xdr:rowOff>
    </xdr:from>
    <xdr:ext cx="534377"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5214111" y="132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16521</xdr:rowOff>
    </xdr:from>
    <xdr:to>
      <xdr:col>76</xdr:col>
      <xdr:colOff>165100</xdr:colOff>
      <xdr:row>79</xdr:row>
      <xdr:rowOff>118121</xdr:rowOff>
    </xdr:to>
    <xdr:sp macro="" textlink="">
      <xdr:nvSpPr>
        <xdr:cNvPr id="665" name="楕円 664">
          <a:extLst>
            <a:ext uri="{FF2B5EF4-FFF2-40B4-BE49-F238E27FC236}">
              <a16:creationId xmlns="" xmlns:a16="http://schemas.microsoft.com/office/drawing/2014/main" id="{00000000-0008-0000-0700-000099020000}"/>
            </a:ext>
          </a:extLst>
        </xdr:cNvPr>
        <xdr:cNvSpPr/>
      </xdr:nvSpPr>
      <xdr:spPr>
        <a:xfrm>
          <a:off x="14541500" y="135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109248</xdr:rowOff>
    </xdr:from>
    <xdr:ext cx="469744"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4357428" y="1365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27766</xdr:rowOff>
    </xdr:from>
    <xdr:to>
      <xdr:col>72</xdr:col>
      <xdr:colOff>38100</xdr:colOff>
      <xdr:row>79</xdr:row>
      <xdr:rowOff>129366</xdr:rowOff>
    </xdr:to>
    <xdr:sp macro="" textlink="">
      <xdr:nvSpPr>
        <xdr:cNvPr id="667" name="楕円 666">
          <a:extLst>
            <a:ext uri="{FF2B5EF4-FFF2-40B4-BE49-F238E27FC236}">
              <a16:creationId xmlns="" xmlns:a16="http://schemas.microsoft.com/office/drawing/2014/main" id="{00000000-0008-0000-0700-00009B020000}"/>
            </a:ext>
          </a:extLst>
        </xdr:cNvPr>
        <xdr:cNvSpPr/>
      </xdr:nvSpPr>
      <xdr:spPr>
        <a:xfrm>
          <a:off x="13652500" y="135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120493</xdr:rowOff>
    </xdr:from>
    <xdr:ext cx="469744"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3468428" y="1366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72375</xdr:rowOff>
    </xdr:from>
    <xdr:to>
      <xdr:col>67</xdr:col>
      <xdr:colOff>101600</xdr:colOff>
      <xdr:row>79</xdr:row>
      <xdr:rowOff>2525</xdr:rowOff>
    </xdr:to>
    <xdr:sp macro="" textlink="">
      <xdr:nvSpPr>
        <xdr:cNvPr id="669" name="楕円 668">
          <a:extLst>
            <a:ext uri="{FF2B5EF4-FFF2-40B4-BE49-F238E27FC236}">
              <a16:creationId xmlns="" xmlns:a16="http://schemas.microsoft.com/office/drawing/2014/main" id="{00000000-0008-0000-0700-00009D020000}"/>
            </a:ext>
          </a:extLst>
        </xdr:cNvPr>
        <xdr:cNvSpPr/>
      </xdr:nvSpPr>
      <xdr:spPr>
        <a:xfrm>
          <a:off x="12763500" y="1344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19052</xdr:rowOff>
    </xdr:from>
    <xdr:ext cx="534377"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2547111" y="1322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5" name="公債費最小値テキスト">
          <a:extLst>
            <a:ext uri="{FF2B5EF4-FFF2-40B4-BE49-F238E27FC236}">
              <a16:creationId xmlns="" xmlns:a16="http://schemas.microsoft.com/office/drawing/2014/main" id="{00000000-0008-0000-0700-0000B7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7" name="公債費最大値テキスト">
          <a:extLst>
            <a:ext uri="{FF2B5EF4-FFF2-40B4-BE49-F238E27FC236}">
              <a16:creationId xmlns="" xmlns:a16="http://schemas.microsoft.com/office/drawing/2014/main" id="{00000000-0008-0000-0700-0000B9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74222</xdr:rowOff>
    </xdr:from>
    <xdr:to>
      <xdr:col>85</xdr:col>
      <xdr:colOff>127000</xdr:colOff>
      <xdr:row>94</xdr:row>
      <xdr:rowOff>97958</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a:off x="15481300" y="16190522"/>
          <a:ext cx="8382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700" name="公債費平均値テキスト">
          <a:extLst>
            <a:ext uri="{FF2B5EF4-FFF2-40B4-BE49-F238E27FC236}">
              <a16:creationId xmlns="" xmlns:a16="http://schemas.microsoft.com/office/drawing/2014/main" id="{00000000-0008-0000-0700-0000BC020000}"/>
            </a:ext>
          </a:extLst>
        </xdr:cNvPr>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701" name="フローチャート: 判断 700">
          <a:extLst>
            <a:ext uri="{FF2B5EF4-FFF2-40B4-BE49-F238E27FC236}">
              <a16:creationId xmlns="" xmlns:a16="http://schemas.microsoft.com/office/drawing/2014/main" id="{00000000-0008-0000-0700-0000BD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74222</xdr:rowOff>
    </xdr:from>
    <xdr:to>
      <xdr:col>81</xdr:col>
      <xdr:colOff>50800</xdr:colOff>
      <xdr:row>95</xdr:row>
      <xdr:rowOff>111635</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flipV="1">
          <a:off x="14592300" y="16190522"/>
          <a:ext cx="889000" cy="20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167614</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5214111" y="166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111635</xdr:rowOff>
    </xdr:from>
    <xdr:to>
      <xdr:col>76</xdr:col>
      <xdr:colOff>114300</xdr:colOff>
      <xdr:row>95</xdr:row>
      <xdr:rowOff>118250</xdr:rowOff>
    </xdr:to>
    <xdr:cxnSp macro="">
      <xdr:nvCxnSpPr>
        <xdr:cNvPr id="705" name="直線コネクタ 704">
          <a:extLst>
            <a:ext uri="{FF2B5EF4-FFF2-40B4-BE49-F238E27FC236}">
              <a16:creationId xmlns="" xmlns:a16="http://schemas.microsoft.com/office/drawing/2014/main" id="{00000000-0008-0000-0700-0000C1020000}"/>
            </a:ext>
          </a:extLst>
        </xdr:cNvPr>
        <xdr:cNvCxnSpPr/>
      </xdr:nvCxnSpPr>
      <xdr:spPr>
        <a:xfrm flipV="1">
          <a:off x="13703300" y="16399385"/>
          <a:ext cx="889000" cy="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6" name="フローチャート: 判断 705">
          <a:extLst>
            <a:ext uri="{FF2B5EF4-FFF2-40B4-BE49-F238E27FC236}">
              <a16:creationId xmlns="" xmlns:a16="http://schemas.microsoft.com/office/drawing/2014/main" id="{00000000-0008-0000-0700-0000C2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13377</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325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102011</xdr:rowOff>
    </xdr:from>
    <xdr:to>
      <xdr:col>71</xdr:col>
      <xdr:colOff>177800</xdr:colOff>
      <xdr:row>95</xdr:row>
      <xdr:rowOff>118250</xdr:rowOff>
    </xdr:to>
    <xdr:cxnSp macro="">
      <xdr:nvCxnSpPr>
        <xdr:cNvPr id="708" name="直線コネクタ 707">
          <a:extLst>
            <a:ext uri="{FF2B5EF4-FFF2-40B4-BE49-F238E27FC236}">
              <a16:creationId xmlns="" xmlns:a16="http://schemas.microsoft.com/office/drawing/2014/main" id="{00000000-0008-0000-0700-0000C4020000}"/>
            </a:ext>
          </a:extLst>
        </xdr:cNvPr>
        <xdr:cNvCxnSpPr/>
      </xdr:nvCxnSpPr>
      <xdr:spPr>
        <a:xfrm>
          <a:off x="12814300" y="16389761"/>
          <a:ext cx="889000" cy="1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9" name="フローチャート: 判断 708">
          <a:extLst>
            <a:ext uri="{FF2B5EF4-FFF2-40B4-BE49-F238E27FC236}">
              <a16:creationId xmlns="" xmlns:a16="http://schemas.microsoft.com/office/drawing/2014/main" id="{00000000-0008-0000-0700-0000C5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32321</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436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11" name="フローチャート: 判断 710">
          <a:extLst>
            <a:ext uri="{FF2B5EF4-FFF2-40B4-BE49-F238E27FC236}">
              <a16:creationId xmlns="" xmlns:a16="http://schemas.microsoft.com/office/drawing/2014/main" id="{00000000-0008-0000-0700-0000C7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31376</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2547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47158</xdr:rowOff>
    </xdr:from>
    <xdr:to>
      <xdr:col>85</xdr:col>
      <xdr:colOff>177800</xdr:colOff>
      <xdr:row>94</xdr:row>
      <xdr:rowOff>148758</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6268700" y="1616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70035</xdr:rowOff>
    </xdr:from>
    <xdr:ext cx="599010" cy="259045"/>
    <xdr:sp macro="" textlink="">
      <xdr:nvSpPr>
        <xdr:cNvPr id="719" name="公債費該当値テキスト">
          <a:extLst>
            <a:ext uri="{FF2B5EF4-FFF2-40B4-BE49-F238E27FC236}">
              <a16:creationId xmlns="" xmlns:a16="http://schemas.microsoft.com/office/drawing/2014/main" id="{00000000-0008-0000-0700-0000CF020000}"/>
            </a:ext>
          </a:extLst>
        </xdr:cNvPr>
        <xdr:cNvSpPr txBox="1"/>
      </xdr:nvSpPr>
      <xdr:spPr>
        <a:xfrm>
          <a:off x="16370300" y="1601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23422</xdr:rowOff>
    </xdr:from>
    <xdr:to>
      <xdr:col>81</xdr:col>
      <xdr:colOff>101600</xdr:colOff>
      <xdr:row>94</xdr:row>
      <xdr:rowOff>125022</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5430500" y="161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141549</xdr:rowOff>
    </xdr:from>
    <xdr:ext cx="599010"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5181795" y="1591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60835</xdr:rowOff>
    </xdr:from>
    <xdr:to>
      <xdr:col>76</xdr:col>
      <xdr:colOff>165100</xdr:colOff>
      <xdr:row>95</xdr:row>
      <xdr:rowOff>162435</xdr:rowOff>
    </xdr:to>
    <xdr:sp macro="" textlink="">
      <xdr:nvSpPr>
        <xdr:cNvPr id="722" name="楕円 721">
          <a:extLst>
            <a:ext uri="{FF2B5EF4-FFF2-40B4-BE49-F238E27FC236}">
              <a16:creationId xmlns="" xmlns:a16="http://schemas.microsoft.com/office/drawing/2014/main" id="{00000000-0008-0000-0700-0000D2020000}"/>
            </a:ext>
          </a:extLst>
        </xdr:cNvPr>
        <xdr:cNvSpPr/>
      </xdr:nvSpPr>
      <xdr:spPr>
        <a:xfrm>
          <a:off x="14541500" y="163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7512</xdr:rowOff>
    </xdr:from>
    <xdr:ext cx="534377"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4325111" y="1612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67450</xdr:rowOff>
    </xdr:from>
    <xdr:to>
      <xdr:col>72</xdr:col>
      <xdr:colOff>38100</xdr:colOff>
      <xdr:row>95</xdr:row>
      <xdr:rowOff>169050</xdr:rowOff>
    </xdr:to>
    <xdr:sp macro="" textlink="">
      <xdr:nvSpPr>
        <xdr:cNvPr id="724" name="楕円 723">
          <a:extLst>
            <a:ext uri="{FF2B5EF4-FFF2-40B4-BE49-F238E27FC236}">
              <a16:creationId xmlns="" xmlns:a16="http://schemas.microsoft.com/office/drawing/2014/main" id="{00000000-0008-0000-0700-0000D4020000}"/>
            </a:ext>
          </a:extLst>
        </xdr:cNvPr>
        <xdr:cNvSpPr/>
      </xdr:nvSpPr>
      <xdr:spPr>
        <a:xfrm>
          <a:off x="13652500" y="163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14127</xdr:rowOff>
    </xdr:from>
    <xdr:ext cx="534377"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3436111" y="1613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51211</xdr:rowOff>
    </xdr:from>
    <xdr:to>
      <xdr:col>67</xdr:col>
      <xdr:colOff>101600</xdr:colOff>
      <xdr:row>95</xdr:row>
      <xdr:rowOff>152811</xdr:rowOff>
    </xdr:to>
    <xdr:sp macro="" textlink="">
      <xdr:nvSpPr>
        <xdr:cNvPr id="726" name="楕円 725">
          <a:extLst>
            <a:ext uri="{FF2B5EF4-FFF2-40B4-BE49-F238E27FC236}">
              <a16:creationId xmlns="" xmlns:a16="http://schemas.microsoft.com/office/drawing/2014/main" id="{00000000-0008-0000-0700-0000D6020000}"/>
            </a:ext>
          </a:extLst>
        </xdr:cNvPr>
        <xdr:cNvSpPr/>
      </xdr:nvSpPr>
      <xdr:spPr>
        <a:xfrm>
          <a:off x="12763500" y="1633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169338</xdr:rowOff>
    </xdr:from>
    <xdr:ext cx="534377"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2547111" y="161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50" name="諸支出金最小値テキスト">
          <a:extLst>
            <a:ext uri="{FF2B5EF4-FFF2-40B4-BE49-F238E27FC236}">
              <a16:creationId xmlns="" xmlns:a16="http://schemas.microsoft.com/office/drawing/2014/main" id="{00000000-0008-0000-0700-0000EE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2" name="諸支出金最大値テキスト">
          <a:extLst>
            <a:ext uri="{FF2B5EF4-FFF2-40B4-BE49-F238E27FC236}">
              <a16:creationId xmlns="" xmlns:a16="http://schemas.microsoft.com/office/drawing/2014/main" id="{00000000-0008-0000-0700-0000F0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5" name="諸支出金平均値テキスト">
          <a:extLst>
            <a:ext uri="{FF2B5EF4-FFF2-40B4-BE49-F238E27FC236}">
              <a16:creationId xmlns="" xmlns:a16="http://schemas.microsoft.com/office/drawing/2014/main" id="{00000000-0008-0000-0700-0000F3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61" name="フローチャート: 判断 760">
          <a:extLst>
            <a:ext uri="{FF2B5EF4-FFF2-40B4-BE49-F238E27FC236}">
              <a16:creationId xmlns="" xmlns:a16="http://schemas.microsoft.com/office/drawing/2014/main" id="{00000000-0008-0000-0700-0000F9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4" name="フローチャート: 判断 763">
          <a:extLst>
            <a:ext uri="{FF2B5EF4-FFF2-40B4-BE49-F238E27FC236}">
              <a16:creationId xmlns="" xmlns:a16="http://schemas.microsoft.com/office/drawing/2014/main" id="{00000000-0008-0000-0700-0000FC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6" name="フローチャート: 判断 765">
          <a:extLst>
            <a:ext uri="{FF2B5EF4-FFF2-40B4-BE49-F238E27FC236}">
              <a16:creationId xmlns="" xmlns:a16="http://schemas.microsoft.com/office/drawing/2014/main" id="{00000000-0008-0000-0700-0000FE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4" name="諸支出金該当値テキスト">
          <a:extLst>
            <a:ext uri="{FF2B5EF4-FFF2-40B4-BE49-F238E27FC236}">
              <a16:creationId xmlns="" xmlns:a16="http://schemas.microsoft.com/office/drawing/2014/main" id="{00000000-0008-0000-0700-000006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mn-ea"/>
              <a:ea typeface="+mn-ea"/>
              <a:cs typeface="+mn-cs"/>
            </a:rPr>
            <a:t>議会費が</a:t>
          </a:r>
          <a:r>
            <a:rPr lang="ja-JP" altLang="en-US" sz="1100">
              <a:solidFill>
                <a:schemeClr val="dk1"/>
              </a:solidFill>
              <a:effectLst/>
              <a:latin typeface="+mn-ea"/>
              <a:ea typeface="+mn-ea"/>
              <a:cs typeface="+mn-cs"/>
            </a:rPr>
            <a:t>類似団体</a:t>
          </a:r>
          <a:r>
            <a:rPr lang="ja-JP" altLang="ja-JP" sz="1100">
              <a:solidFill>
                <a:schemeClr val="dk1"/>
              </a:solidFill>
              <a:effectLst/>
              <a:latin typeface="+mn-ea"/>
              <a:ea typeface="+mn-ea"/>
              <a:cs typeface="+mn-cs"/>
            </a:rPr>
            <a:t>比較で住民一人当たり</a:t>
          </a:r>
          <a:r>
            <a:rPr lang="en-US" altLang="ja-JP" sz="1100">
              <a:solidFill>
                <a:schemeClr val="dk1"/>
              </a:solidFill>
              <a:effectLst/>
              <a:latin typeface="+mn-ea"/>
              <a:ea typeface="+mn-ea"/>
              <a:cs typeface="+mn-cs"/>
            </a:rPr>
            <a:t>1,580</a:t>
          </a:r>
          <a:r>
            <a:rPr lang="ja-JP" altLang="ja-JP" sz="1100">
              <a:solidFill>
                <a:schemeClr val="dk1"/>
              </a:solidFill>
              <a:effectLst/>
              <a:latin typeface="+mn-ea"/>
              <a:ea typeface="+mn-ea"/>
              <a:cs typeface="+mn-cs"/>
            </a:rPr>
            <a:t>円多くなっている主な要因として、議員数が挙げられる。議員定数については条例を改正し、次回の選挙から２名減となる。</a:t>
          </a:r>
          <a:endParaRPr lang="ja-JP" altLang="en-US" sz="1100">
            <a:solidFill>
              <a:schemeClr val="dk1"/>
            </a:solidFill>
            <a:effectLst/>
            <a:latin typeface="+mn-ea"/>
            <a:ea typeface="+mn-ea"/>
            <a:cs typeface="+mn-cs"/>
          </a:endParaRP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総務費が</a:t>
          </a:r>
          <a:r>
            <a:rPr lang="ja-JP" altLang="en-US" sz="1100">
              <a:solidFill>
                <a:schemeClr val="dk1"/>
              </a:solidFill>
              <a:effectLst/>
              <a:latin typeface="+mn-ea"/>
              <a:ea typeface="+mn-ea"/>
              <a:cs typeface="+mn-cs"/>
            </a:rPr>
            <a:t>類似団体</a:t>
          </a:r>
          <a:r>
            <a:rPr lang="ja-JP" altLang="ja-JP" sz="1100">
              <a:solidFill>
                <a:schemeClr val="dk1"/>
              </a:solidFill>
              <a:effectLst/>
              <a:latin typeface="+mn-ea"/>
              <a:ea typeface="+mn-ea"/>
              <a:cs typeface="+mn-cs"/>
            </a:rPr>
            <a:t>比較で住民一人当たり</a:t>
          </a:r>
          <a:r>
            <a:rPr lang="en-US" altLang="ja-JP" sz="1100">
              <a:solidFill>
                <a:schemeClr val="dk1"/>
              </a:solidFill>
              <a:effectLst/>
              <a:latin typeface="+mn-ea"/>
              <a:ea typeface="+mn-ea"/>
              <a:cs typeface="+mn-cs"/>
            </a:rPr>
            <a:t>96,659</a:t>
          </a:r>
          <a:r>
            <a:rPr lang="ja-JP" altLang="ja-JP" sz="1100">
              <a:solidFill>
                <a:schemeClr val="dk1"/>
              </a:solidFill>
              <a:effectLst/>
              <a:latin typeface="+mn-ea"/>
              <a:ea typeface="+mn-ea"/>
              <a:cs typeface="+mn-cs"/>
            </a:rPr>
            <a:t>円多くなっている要因の一つは道の駅整備事業を実施しているためである。</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民生費の決算額全体の構成比は、</a:t>
          </a:r>
          <a:r>
            <a:rPr lang="en-US" altLang="ja-JP" sz="1100">
              <a:solidFill>
                <a:schemeClr val="dk1"/>
              </a:solidFill>
              <a:effectLst/>
              <a:latin typeface="+mn-ea"/>
              <a:ea typeface="+mn-ea"/>
              <a:cs typeface="+mn-cs"/>
            </a:rPr>
            <a:t>33.5%</a:t>
          </a:r>
          <a:r>
            <a:rPr lang="ja-JP" altLang="ja-JP" sz="1100">
              <a:solidFill>
                <a:schemeClr val="dk1"/>
              </a:solidFill>
              <a:effectLst/>
              <a:latin typeface="+mn-ea"/>
              <a:ea typeface="+mn-ea"/>
              <a:cs typeface="+mn-cs"/>
            </a:rPr>
            <a:t>となっており、住民一人当たり</a:t>
          </a:r>
          <a:r>
            <a:rPr lang="en-US" altLang="ja-JP" sz="1100">
              <a:solidFill>
                <a:schemeClr val="dk1"/>
              </a:solidFill>
              <a:effectLst/>
              <a:latin typeface="+mn-ea"/>
              <a:ea typeface="+mn-ea"/>
              <a:cs typeface="+mn-cs"/>
            </a:rPr>
            <a:t>269,068</a:t>
          </a:r>
          <a:r>
            <a:rPr lang="ja-JP" altLang="ja-JP" sz="1100">
              <a:solidFill>
                <a:schemeClr val="dk1"/>
              </a:solidFill>
              <a:effectLst/>
              <a:latin typeface="+mn-ea"/>
              <a:ea typeface="+mn-ea"/>
              <a:cs typeface="+mn-cs"/>
            </a:rPr>
            <a:t>円と類似団体中１位となっている。その要因としては、障害者支援給付費、障害児給付費等が年々増加している影響もあるが、老人ホーム及び保育所などの施設運営を直営で行っているため、人件費の割合が高いのも要因の一つである。民間でも実施可能な部分について</a:t>
          </a:r>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は積極的に民間委託等の導入検討を始めており、今後もコストの低減に努めていく。</a:t>
          </a:r>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ja-JP" sz="1100">
              <a:solidFill>
                <a:schemeClr val="dk1"/>
              </a:solidFill>
              <a:effectLst/>
              <a:latin typeface="+mn-lt"/>
              <a:ea typeface="+mn-ea"/>
              <a:cs typeface="+mn-cs"/>
            </a:rPr>
            <a:t>平成１３年度から平成２５年度まで実施した財政健全化計画に基づいた、人件費、公債費等の抑制をおこなってきたことにより、実質収支額は継続的に黒字を確保している。財政調整基金残高についても大幅な取崩しを回避することに努めており、今後も、事務事業の見直しを行い人件費や緊急度・住民ニーズを的確に把握した事業の選択により、健全な行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ja-JP" sz="1100">
              <a:solidFill>
                <a:schemeClr val="dk1"/>
              </a:solidFill>
              <a:effectLst/>
              <a:latin typeface="+mn-lt"/>
              <a:ea typeface="+mn-ea"/>
              <a:cs typeface="+mn-cs"/>
            </a:rPr>
            <a:t>連結実質赤字比率に係る赤字の会計は、令和２年度までは住宅新築資金等貸付事業特別会計が主であったが、令和３年度に特別会計を閉鎖した。それに伴い、住宅新築資金等貸付事業特別会計の累積赤字解消分として財源を一般会計から繰出した。今後については、一般会計において、収納強化を行い債権管理・回収に最大限努めていく。</a:t>
          </a:r>
        </a:p>
        <a:p>
          <a:r>
            <a:rPr lang="ja-JP" altLang="ja-JP" sz="1100">
              <a:solidFill>
                <a:schemeClr val="dk1"/>
              </a:solidFill>
              <a:effectLst/>
              <a:latin typeface="+mn-lt"/>
              <a:ea typeface="+mn-ea"/>
              <a:cs typeface="+mn-cs"/>
            </a:rPr>
            <a:t>　また、平成３０年度まで特に国民健康保険事業勘定会計は累積赤字をかかえたままであったが、平成３０年度からの県単位の保険制度に移行後、単年度黒字の見込みが立ったことから、令和元年度に累積赤字解消として財源を一般会計より繰出した。国保会計については、現在実施している健康診断の無料化や保健指導等を充実させ、病気の予防、早期発見、早期治療につなげ健康づくりを推進していき、より一層医療費の増加の抑制に努めていく。</a:t>
          </a:r>
        </a:p>
        <a:p>
          <a:r>
            <a:rPr lang="ja-JP" altLang="ja-JP" sz="1100">
              <a:solidFill>
                <a:schemeClr val="dk1"/>
              </a:solidFill>
              <a:effectLst/>
              <a:latin typeface="+mn-lt"/>
              <a:ea typeface="+mn-ea"/>
              <a:cs typeface="+mn-cs"/>
            </a:rPr>
            <a:t>　なお、今後も各会計毎の適正な予算執行を行い、連結赤字とならないよう努める。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ja-JP" sz="1100">
              <a:solidFill>
                <a:schemeClr val="dk1"/>
              </a:solidFill>
              <a:effectLst/>
              <a:latin typeface="+mn-lt"/>
              <a:ea typeface="+mn-ea"/>
              <a:cs typeface="+mn-cs"/>
            </a:rPr>
            <a:t>令和３年度において、平成８年度まで借入のあった地域改善対策特定事業債及び住宅新築資金等貸付事業特別会計に係る元利償還金が完済となった。また、平成２２年度まで借入をしていた産炭地域開発事業の終息、平成１３年度から平成２５年度まで実施した財政健全化計画による投資的事業の抑制により元利償還金の減に努めている。</a:t>
          </a:r>
        </a:p>
        <a:p>
          <a:r>
            <a:rPr lang="ja-JP" altLang="ja-JP" sz="1100">
              <a:solidFill>
                <a:schemeClr val="dk1"/>
              </a:solidFill>
              <a:effectLst/>
              <a:latin typeface="+mn-lt"/>
              <a:ea typeface="+mn-ea"/>
              <a:cs typeface="+mn-cs"/>
            </a:rPr>
            <a:t>　今後も、緊急度・住民ニーズを的確に把握した事業の取捨選択により、新発債発行の抑制に努める。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lang="ja-JP" altLang="ja-JP" sz="1100">
              <a:solidFill>
                <a:schemeClr val="dk1"/>
              </a:solidFill>
              <a:effectLst/>
              <a:latin typeface="+mn-lt"/>
              <a:ea typeface="+mn-ea"/>
              <a:cs typeface="+mn-cs"/>
            </a:rPr>
            <a:t>満期一括償還をしていないため、該当なし。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福岡県川崎町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lang="ja-JP" altLang="ja-JP" sz="1100">
              <a:solidFill>
                <a:schemeClr val="dk1"/>
              </a:solidFill>
              <a:effectLst/>
              <a:latin typeface="+mn-lt"/>
              <a:ea typeface="+mn-ea"/>
              <a:cs typeface="+mn-cs"/>
            </a:rPr>
            <a:t>将来負担額の大半を占めているのが、「一般会計等に係る地方債の現在高」である。現在、長期計画にもとづく継続的な公営住宅建設事業が実施されているため、他の投資的事業とのバランスを常に分析し、引き続き新発債の抑制に努める。</a:t>
          </a:r>
        </a:p>
        <a:p>
          <a:r>
            <a:rPr lang="ja-JP" altLang="ja-JP" sz="1100">
              <a:solidFill>
                <a:schemeClr val="dk1"/>
              </a:solidFill>
              <a:effectLst/>
              <a:latin typeface="+mn-lt"/>
              <a:ea typeface="+mn-ea"/>
              <a:cs typeface="+mn-cs"/>
            </a:rPr>
            <a:t>　また、一般廃棄物処理施設建設事業による広域への負担金や本町にとって大型事業である道の駅整備事業への支出の増加が見込まれるため、今後は更なる事業実施の適正化を図ることとし、将来の負担を少しでも軽減できるよう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福岡県川崎町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かがやけ川崎応援基金にふるさと納税約７億５千２百万円、減債基金に５億３千万円、公共施設等整備基金に約３億５千３百万円を積み立てた一方、かがやけ川崎応援基金をふるさと納税返礼品等にかかる経費に約７億８千万円、繰上償還のため減債基金を２億２千７百万円、過疎地域持続的発展特別事業基金を５億１千９百万円取り崩したこと等により、基金全体として約１１億１千７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令和３年度に基金の使徒明確化のために１２基金を７基金に整理し、公共施設等整備基金とまちづくり基金を新設した。</a:t>
          </a: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今後も計画的に基金への積立を行う。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かがやけ川崎応援基金：寄付金を財源として寄附者の思いを反映した事業を推進し、多様な人々の参加による個性豊かで住みよいまちづくりに資する。</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公共施設等整備基金：本町における公共施設等の改修、解体等に要する経費の財源にあてる。</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まちづくり基金：本町の総合計画に基づくまちづくり事業の資金に充てる。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かがやけ川崎応援基金：ふるさと納税に対する返礼品等にかかる費用等に約７億７千９百万円を取り崩した一方、ふるさと納税約７億５千１百万円を積み立てたことにより約２千８百万円減少。</a:t>
          </a: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井堰維持管理基金：井堰管理事業実施に伴い取崩したことにより、約１百万円の減少。</a:t>
          </a: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公共施設等整備基金：約１千５百万円取り崩した一方、連結決算が黒字により約３億５千３百万円の積立を行ったことによる増加。</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令和３年度に基金の使徒明確化のために１２基金を７基金に整理し、公共施設等整備基金とまちづくり基金を新設した。</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今後も計画的に基金への積立を行う。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令和５年度末の基金残高は約１０億３千３百万円となっており、前年度から５億円の減少となっている。</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公債費の負担軽減のため繰上償還を予定しているので、償還計画に合わせ減債基金への積立の振替を行っていく。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令和５年度末の基金残高は約７億３千２百万円となっており、前年度から約３億１千２百万円の増加となっている。</a:t>
          </a: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増加の主な要因は、財政調整基金からの積立振替等により５億３千万円の積立を行い、繰上償還のため約２億２千７百万円取り崩したことである。</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年度に８億円程度を積立予定。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12364749</v>
      </c>
      <c r="BO4" s="371"/>
      <c r="BP4" s="371"/>
      <c r="BQ4" s="371"/>
      <c r="BR4" s="371"/>
      <c r="BS4" s="371"/>
      <c r="BT4" s="371"/>
      <c r="BU4" s="372"/>
      <c r="BV4" s="370">
        <v>13590023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2.2000000000000002</v>
      </c>
      <c r="CU4" s="377"/>
      <c r="CV4" s="377"/>
      <c r="CW4" s="377"/>
      <c r="CX4" s="377"/>
      <c r="CY4" s="377"/>
      <c r="CZ4" s="377"/>
      <c r="DA4" s="378"/>
      <c r="DB4" s="376">
        <v>2.2000000000000002</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12237129</v>
      </c>
      <c r="BO5" s="408"/>
      <c r="BP5" s="408"/>
      <c r="BQ5" s="408"/>
      <c r="BR5" s="408"/>
      <c r="BS5" s="408"/>
      <c r="BT5" s="408"/>
      <c r="BU5" s="409"/>
      <c r="BV5" s="407">
        <v>13440902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91.7</v>
      </c>
      <c r="CU5" s="405"/>
      <c r="CV5" s="405"/>
      <c r="CW5" s="405"/>
      <c r="CX5" s="405"/>
      <c r="CY5" s="405"/>
      <c r="CZ5" s="405"/>
      <c r="DA5" s="406"/>
      <c r="DB5" s="404">
        <v>89.8</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127620</v>
      </c>
      <c r="BO6" s="408"/>
      <c r="BP6" s="408"/>
      <c r="BQ6" s="408"/>
      <c r="BR6" s="408"/>
      <c r="BS6" s="408"/>
      <c r="BT6" s="408"/>
      <c r="BU6" s="409"/>
      <c r="BV6" s="407">
        <v>149121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92.1</v>
      </c>
      <c r="CU6" s="445"/>
      <c r="CV6" s="445"/>
      <c r="CW6" s="445"/>
      <c r="CX6" s="445"/>
      <c r="CY6" s="445"/>
      <c r="CZ6" s="445"/>
      <c r="DA6" s="446"/>
      <c r="DB6" s="444">
        <v>90.8</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12406</v>
      </c>
      <c r="BO7" s="408"/>
      <c r="BP7" s="408"/>
      <c r="BQ7" s="408"/>
      <c r="BR7" s="408"/>
      <c r="BS7" s="408"/>
      <c r="BT7" s="408"/>
      <c r="BU7" s="409"/>
      <c r="BV7" s="407">
        <v>34724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5311146</v>
      </c>
      <c r="CU7" s="408"/>
      <c r="CV7" s="408"/>
      <c r="CW7" s="408"/>
      <c r="CX7" s="408"/>
      <c r="CY7" s="408"/>
      <c r="CZ7" s="408"/>
      <c r="DA7" s="409"/>
      <c r="DB7" s="407">
        <v>5269066</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115214</v>
      </c>
      <c r="BO8" s="408"/>
      <c r="BP8" s="408"/>
      <c r="BQ8" s="408"/>
      <c r="BR8" s="408"/>
      <c r="BS8" s="408"/>
      <c r="BT8" s="408"/>
      <c r="BU8" s="409"/>
      <c r="BV8" s="407">
        <v>114397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0.28999999999999998</v>
      </c>
      <c r="CU8" s="448"/>
      <c r="CV8" s="448"/>
      <c r="CW8" s="448"/>
      <c r="CX8" s="448"/>
      <c r="CY8" s="448"/>
      <c r="CZ8" s="448"/>
      <c r="DA8" s="449"/>
      <c r="DB8" s="447">
        <v>0.3</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15176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817</v>
      </c>
      <c r="BO9" s="408"/>
      <c r="BP9" s="408"/>
      <c r="BQ9" s="408"/>
      <c r="BR9" s="408"/>
      <c r="BS9" s="408"/>
      <c r="BT9" s="408"/>
      <c r="BU9" s="409"/>
      <c r="BV9" s="407">
        <v>-53059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21</v>
      </c>
      <c r="CU9" s="405"/>
      <c r="CV9" s="405"/>
      <c r="CW9" s="405"/>
      <c r="CX9" s="405"/>
      <c r="CY9" s="405"/>
      <c r="CZ9" s="405"/>
      <c r="DA9" s="406"/>
      <c r="DB9" s="404">
        <v>23.1</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16789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0</v>
      </c>
      <c r="BO10" s="408"/>
      <c r="BP10" s="408"/>
      <c r="BQ10" s="408"/>
      <c r="BR10" s="408"/>
      <c r="BS10" s="408"/>
      <c r="BT10" s="408"/>
      <c r="BU10" s="409"/>
      <c r="BV10" s="407">
        <v>6563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227407</v>
      </c>
      <c r="BO11" s="408"/>
      <c r="BP11" s="408"/>
      <c r="BQ11" s="408"/>
      <c r="BR11" s="408"/>
      <c r="BS11" s="408"/>
      <c r="BT11" s="408"/>
      <c r="BU11" s="409"/>
      <c r="BV11" s="407">
        <v>385523</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15218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500000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15080</v>
      </c>
      <c r="S13" s="492"/>
      <c r="T13" s="492"/>
      <c r="U13" s="492"/>
      <c r="V13" s="493"/>
      <c r="W13" s="423" t="s">
        <v>131</v>
      </c>
      <c r="X13" s="424"/>
      <c r="Y13" s="424"/>
      <c r="Z13" s="424"/>
      <c r="AA13" s="424"/>
      <c r="AB13" s="414"/>
      <c r="AC13" s="458">
        <v>123</v>
      </c>
      <c r="AD13" s="459"/>
      <c r="AE13" s="459"/>
      <c r="AF13" s="459"/>
      <c r="AG13" s="501"/>
      <c r="AH13" s="458">
        <v>150</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-271776</v>
      </c>
      <c r="BO13" s="408"/>
      <c r="BP13" s="408"/>
      <c r="BQ13" s="408"/>
      <c r="BR13" s="408"/>
      <c r="BS13" s="408"/>
      <c r="BT13" s="408"/>
      <c r="BU13" s="409"/>
      <c r="BV13" s="407">
        <v>339027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8.1999999999999993</v>
      </c>
      <c r="CU13" s="405"/>
      <c r="CV13" s="405"/>
      <c r="CW13" s="405"/>
      <c r="CX13" s="405"/>
      <c r="CY13" s="405"/>
      <c r="CZ13" s="405"/>
      <c r="DA13" s="406"/>
      <c r="DB13" s="404">
        <v>8.6999999999999993</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15606</v>
      </c>
      <c r="S14" s="492"/>
      <c r="T14" s="492"/>
      <c r="U14" s="492"/>
      <c r="V14" s="493"/>
      <c r="W14" s="397"/>
      <c r="X14" s="398"/>
      <c r="Y14" s="398"/>
      <c r="Z14" s="398"/>
      <c r="AA14" s="398"/>
      <c r="AB14" s="387"/>
      <c r="AC14" s="494">
        <v>2.1</v>
      </c>
      <c r="AD14" s="495"/>
      <c r="AE14" s="495"/>
      <c r="AF14" s="495"/>
      <c r="AG14" s="496"/>
      <c r="AH14" s="494">
        <v>2.5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26.6</v>
      </c>
      <c r="CU14" s="506"/>
      <c r="CV14" s="506"/>
      <c r="CW14" s="506"/>
      <c r="CX14" s="506"/>
      <c r="CY14" s="506"/>
      <c r="CZ14" s="506"/>
      <c r="DA14" s="507"/>
      <c r="DB14" s="505">
        <v>38.799999999999997</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15491</v>
      </c>
      <c r="S15" s="492"/>
      <c r="T15" s="492"/>
      <c r="U15" s="492"/>
      <c r="V15" s="493"/>
      <c r="W15" s="423" t="s">
        <v>137</v>
      </c>
      <c r="X15" s="424"/>
      <c r="Y15" s="424"/>
      <c r="Z15" s="424"/>
      <c r="AA15" s="424"/>
      <c r="AB15" s="414"/>
      <c r="AC15" s="458">
        <v>1678</v>
      </c>
      <c r="AD15" s="459"/>
      <c r="AE15" s="459"/>
      <c r="AF15" s="459"/>
      <c r="AG15" s="501"/>
      <c r="AH15" s="458">
        <v>1585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1458128</v>
      </c>
      <c r="BO15" s="371"/>
      <c r="BP15" s="371"/>
      <c r="BQ15" s="371"/>
      <c r="BR15" s="371"/>
      <c r="BS15" s="371"/>
      <c r="BT15" s="371"/>
      <c r="BU15" s="372"/>
      <c r="BV15" s="370">
        <v>1427508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28</v>
      </c>
      <c r="AD16" s="495"/>
      <c r="AE16" s="495"/>
      <c r="AF16" s="495"/>
      <c r="AG16" s="496"/>
      <c r="AH16" s="494">
        <v>26.5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4928555</v>
      </c>
      <c r="BO16" s="408"/>
      <c r="BP16" s="408"/>
      <c r="BQ16" s="408"/>
      <c r="BR16" s="408"/>
      <c r="BS16" s="408"/>
      <c r="BT16" s="408"/>
      <c r="BU16" s="409"/>
      <c r="BV16" s="407">
        <v>4852437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4192</v>
      </c>
      <c r="AD17" s="459"/>
      <c r="AE17" s="459"/>
      <c r="AF17" s="459"/>
      <c r="AG17" s="501"/>
      <c r="AH17" s="458">
        <v>4254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1813230</v>
      </c>
      <c r="BO17" s="408"/>
      <c r="BP17" s="408"/>
      <c r="BQ17" s="408"/>
      <c r="BR17" s="408"/>
      <c r="BS17" s="408"/>
      <c r="BT17" s="408"/>
      <c r="BU17" s="409"/>
      <c r="BV17" s="407">
        <v>1776997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36.14</v>
      </c>
      <c r="M18" s="531"/>
      <c r="N18" s="531"/>
      <c r="O18" s="531"/>
      <c r="P18" s="531"/>
      <c r="Q18" s="531"/>
      <c r="R18" s="532"/>
      <c r="S18" s="532"/>
      <c r="T18" s="532"/>
      <c r="U18" s="532"/>
      <c r="V18" s="533"/>
      <c r="W18" s="425"/>
      <c r="X18" s="426"/>
      <c r="Y18" s="426"/>
      <c r="Z18" s="426"/>
      <c r="AA18" s="426"/>
      <c r="AB18" s="417"/>
      <c r="AC18" s="534">
        <v>69.900000000000006</v>
      </c>
      <c r="AD18" s="535"/>
      <c r="AE18" s="535"/>
      <c r="AF18" s="535"/>
      <c r="AG18" s="536"/>
      <c r="AH18" s="534">
        <v>71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4886975</v>
      </c>
      <c r="BO18" s="408"/>
      <c r="BP18" s="408"/>
      <c r="BQ18" s="408"/>
      <c r="BR18" s="408"/>
      <c r="BS18" s="408"/>
      <c r="BT18" s="408"/>
      <c r="BU18" s="409"/>
      <c r="BV18" s="407">
        <v>4809358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420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7210369</v>
      </c>
      <c r="BO19" s="408"/>
      <c r="BP19" s="408"/>
      <c r="BQ19" s="408"/>
      <c r="BR19" s="408"/>
      <c r="BS19" s="408"/>
      <c r="BT19" s="408"/>
      <c r="BU19" s="409"/>
      <c r="BV19" s="407">
        <v>6955106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6921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12661221</v>
      </c>
      <c r="BO22" s="371"/>
      <c r="BP22" s="371"/>
      <c r="BQ22" s="371"/>
      <c r="BR22" s="371"/>
      <c r="BS22" s="371"/>
      <c r="BT22" s="371"/>
      <c r="BU22" s="372"/>
      <c r="BV22" s="370">
        <v>13530078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12358139</v>
      </c>
      <c r="BO23" s="408"/>
      <c r="BP23" s="408"/>
      <c r="BQ23" s="408"/>
      <c r="BR23" s="408"/>
      <c r="BS23" s="408"/>
      <c r="BT23" s="408"/>
      <c r="BU23" s="409"/>
      <c r="BV23" s="407">
        <v>13116490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7050</v>
      </c>
      <c r="R24" s="459"/>
      <c r="S24" s="459"/>
      <c r="T24" s="459"/>
      <c r="U24" s="459"/>
      <c r="V24" s="501"/>
      <c r="W24" s="553"/>
      <c r="X24" s="554"/>
      <c r="Y24" s="555"/>
      <c r="Z24" s="457" t="s">
        <v>162</v>
      </c>
      <c r="AA24" s="437"/>
      <c r="AB24" s="437"/>
      <c r="AC24" s="437"/>
      <c r="AD24" s="437"/>
      <c r="AE24" s="437"/>
      <c r="AF24" s="437"/>
      <c r="AG24" s="438"/>
      <c r="AH24" s="458">
        <v>194</v>
      </c>
      <c r="AI24" s="459"/>
      <c r="AJ24" s="459"/>
      <c r="AK24" s="459"/>
      <c r="AL24" s="501"/>
      <c r="AM24" s="458">
        <v>571136</v>
      </c>
      <c r="AN24" s="459"/>
      <c r="AO24" s="459"/>
      <c r="AP24" s="459"/>
      <c r="AQ24" s="459"/>
      <c r="AR24" s="501"/>
      <c r="AS24" s="458">
        <v>2944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10338163</v>
      </c>
      <c r="BO24" s="408"/>
      <c r="BP24" s="408"/>
      <c r="BQ24" s="408"/>
      <c r="BR24" s="408"/>
      <c r="BS24" s="408"/>
      <c r="BT24" s="408"/>
      <c r="BU24" s="409"/>
      <c r="BV24" s="407">
        <v>10962759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5720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651368</v>
      </c>
      <c r="BO25" s="371"/>
      <c r="BP25" s="371"/>
      <c r="BQ25" s="371"/>
      <c r="BR25" s="371"/>
      <c r="BS25" s="371"/>
      <c r="BT25" s="371"/>
      <c r="BU25" s="372"/>
      <c r="BV25" s="370">
        <v>615440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5150</v>
      </c>
      <c r="R26" s="459"/>
      <c r="S26" s="459"/>
      <c r="T26" s="459"/>
      <c r="U26" s="459"/>
      <c r="V26" s="501"/>
      <c r="W26" s="553"/>
      <c r="X26" s="554"/>
      <c r="Y26" s="555"/>
      <c r="Z26" s="457" t="s">
        <v>168</v>
      </c>
      <c r="AA26" s="559"/>
      <c r="AB26" s="559"/>
      <c r="AC26" s="559"/>
      <c r="AD26" s="559"/>
      <c r="AE26" s="559"/>
      <c r="AF26" s="559"/>
      <c r="AG26" s="560"/>
      <c r="AH26" s="458">
        <v>8</v>
      </c>
      <c r="AI26" s="459"/>
      <c r="AJ26" s="459"/>
      <c r="AK26" s="459"/>
      <c r="AL26" s="501"/>
      <c r="AM26" s="458">
        <v>23536</v>
      </c>
      <c r="AN26" s="459"/>
      <c r="AO26" s="459"/>
      <c r="AP26" s="459"/>
      <c r="AQ26" s="459"/>
      <c r="AR26" s="501"/>
      <c r="AS26" s="458">
        <v>2942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2985</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9762</v>
      </c>
      <c r="AN27" s="459"/>
      <c r="AO27" s="459"/>
      <c r="AP27" s="459"/>
      <c r="AQ27" s="459"/>
      <c r="AR27" s="501"/>
      <c r="AS27" s="458">
        <v>3254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2643</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1033402</v>
      </c>
      <c r="BO28" s="371"/>
      <c r="BP28" s="371"/>
      <c r="BQ28" s="371"/>
      <c r="BR28" s="371"/>
      <c r="BS28" s="371"/>
      <c r="BT28" s="371"/>
      <c r="BU28" s="372"/>
      <c r="BV28" s="370">
        <v>1533402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14</v>
      </c>
      <c r="M29" s="459"/>
      <c r="N29" s="459"/>
      <c r="O29" s="459"/>
      <c r="P29" s="501"/>
      <c r="Q29" s="458">
        <v>2450</v>
      </c>
      <c r="R29" s="459"/>
      <c r="S29" s="459"/>
      <c r="T29" s="459"/>
      <c r="U29" s="459"/>
      <c r="V29" s="501"/>
      <c r="W29" s="556"/>
      <c r="X29" s="557"/>
      <c r="Y29" s="558"/>
      <c r="Z29" s="457" t="s">
        <v>177</v>
      </c>
      <c r="AA29" s="437"/>
      <c r="AB29" s="437"/>
      <c r="AC29" s="437"/>
      <c r="AD29" s="437"/>
      <c r="AE29" s="437"/>
      <c r="AF29" s="437"/>
      <c r="AG29" s="438"/>
      <c r="AH29" s="458">
        <v>197</v>
      </c>
      <c r="AI29" s="459"/>
      <c r="AJ29" s="459"/>
      <c r="AK29" s="459"/>
      <c r="AL29" s="501"/>
      <c r="AM29" s="458">
        <v>580898</v>
      </c>
      <c r="AN29" s="459"/>
      <c r="AO29" s="459"/>
      <c r="AP29" s="459"/>
      <c r="AQ29" s="459"/>
      <c r="AR29" s="501"/>
      <c r="AS29" s="458">
        <v>2949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732369</v>
      </c>
      <c r="BO29" s="408"/>
      <c r="BP29" s="408"/>
      <c r="BQ29" s="408"/>
      <c r="BR29" s="408"/>
      <c r="BS29" s="408"/>
      <c r="BT29" s="408"/>
      <c r="BU29" s="409"/>
      <c r="BV29" s="407">
        <v>420772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93.5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2285604</v>
      </c>
      <c r="BO30" s="527"/>
      <c r="BP30" s="527"/>
      <c r="BQ30" s="527"/>
      <c r="BR30" s="527"/>
      <c r="BS30" s="527"/>
      <c r="BT30" s="527"/>
      <c r="BU30" s="528"/>
      <c r="BV30" s="526">
        <v>1985461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5</v>
      </c>
      <c r="BX34" s="597"/>
      <c r="BY34" s="598" t="str">
        <f>IF('各会計、関係団体の財政状況及び健全化判断比率'!B68="","",'各会計、関係団体の財政状況及び健全化判断比率'!B68)</f>
        <v>福岡県市町村消防団員等公務災害補償組合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川崎町立病院</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学校給食センター特別会計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6</v>
      </c>
      <c r="BX35" s="597"/>
      <c r="BY35" s="598" t="str">
        <f>IF('各会計、関係団体の財政状況及び健全化判断比率'!B69="","",'各会計、関係団体の財政状況及び健全化判断比率'!B69)</f>
        <v>福岡県市町村職員退職手当組合（一般会計）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7</v>
      </c>
      <c r="BX36" s="597"/>
      <c r="BY36" s="598" t="str">
        <f>IF('各会計、関係団体の財政状況及び健全化判断比率'!B70="","",'各会計、関係団体の財政状況及び健全化判断比率'!B70)</f>
        <v>福岡県市町村職員退職手当組合（基金特別会計）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8</v>
      </c>
      <c r="BX37" s="597"/>
      <c r="BY37" s="598" t="str">
        <f>IF('各会計、関係団体の財政状況及び健全化判断比率'!B71="","",'各会計、関係団体の財政状況及び健全化判断比率'!B71)</f>
        <v>福岡県自治会館管理組合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9</v>
      </c>
      <c r="BX38" s="597"/>
      <c r="BY38" s="598" t="str">
        <f>IF('各会計、関係団体の財政状況及び健全化判断比率'!B72="","",'各会計、関係団体の財政状況及び健全化判断比率'!B72)</f>
        <v>福岡県田川地区消防組合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10</v>
      </c>
      <c r="BX39" s="597"/>
      <c r="BY39" s="598" t="str">
        <f>IF('各会計、関係団体の財政状況及び健全化判断比率'!B73="","",'各会計、関係団体の財政状況及び健全化判断比率'!B73)</f>
        <v>田川郡東部環境衛生施設組合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11</v>
      </c>
      <c r="BX40" s="597"/>
      <c r="BY40" s="598" t="str">
        <f>IF('各会計、関係団体の財政状況及び健全化判断比率'!B74="","",'各会計、関係団体の財政状況及び健全化判断比率'!B74)</f>
        <v>田川地区斎場組合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12</v>
      </c>
      <c r="BX41" s="597"/>
      <c r="BY41" s="598" t="str">
        <f>IF('各会計、関係団体の財政状況及び健全化判断比率'!B75="","",'各会計、関係団体の財政状況及び健全化判断比率'!B75)</f>
        <v>福岡県自治振興組合（一般会計）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13</v>
      </c>
      <c r="BX42" s="597"/>
      <c r="BY42" s="598" t="str">
        <f>IF('各会計、関係団体の財政状況及び健全化判断比率'!B76="","",'各会計、関係団体の財政状況及び健全化判断比率'!B76)</f>
        <v>福岡県自治振興組合（公文書館事業特別会計）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14</v>
      </c>
      <c r="BX43" s="597"/>
      <c r="BY43" s="598" t="str">
        <f>IF('各会計、関係団体の財政状況及び健全化判断比率'!B77="","",'各会計、関係団体の財政状況及び健全化判断比率'!B77)</f>
        <v>田川地区清掃施設組合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WnRyB9mHvlNM+fOvTSH+R6ZMtI1ZwCzcoXVry3Fc/x9e0qOCNsGfd2kVA835C95uaWchqjnjldKkgwxMxOGhOw==" saltValue="Sbd9xt2/8CAClXBT/IHVh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1308920</v>
      </c>
      <c r="S5" s="613"/>
      <c r="T5" s="613"/>
      <c r="U5" s="613"/>
      <c r="V5" s="613"/>
      <c r="W5" s="613"/>
      <c r="X5" s="613"/>
      <c r="Y5" s="614"/>
      <c r="Z5" s="615">
        <v>10.6</v>
      </c>
      <c r="AA5" s="615"/>
      <c r="AB5" s="615"/>
      <c r="AC5" s="615"/>
      <c r="AD5" s="616">
        <v>1308920</v>
      </c>
      <c r="AE5" s="616"/>
      <c r="AF5" s="616"/>
      <c r="AG5" s="616"/>
      <c r="AH5" s="616"/>
      <c r="AI5" s="616"/>
      <c r="AJ5" s="616"/>
      <c r="AK5" s="616"/>
      <c r="AL5" s="617">
        <v>24.7</v>
      </c>
      <c r="AM5" s="618"/>
      <c r="AN5" s="618"/>
      <c r="AO5" s="619"/>
      <c r="AP5" s="609" t="s">
        <v>216</v>
      </c>
      <c r="AQ5" s="610"/>
      <c r="AR5" s="610"/>
      <c r="AS5" s="610"/>
      <c r="AT5" s="610"/>
      <c r="AU5" s="610"/>
      <c r="AV5" s="610"/>
      <c r="AW5" s="610"/>
      <c r="AX5" s="610"/>
      <c r="AY5" s="610"/>
      <c r="AZ5" s="610"/>
      <c r="BA5" s="610"/>
      <c r="BB5" s="610"/>
      <c r="BC5" s="610"/>
      <c r="BD5" s="610"/>
      <c r="BE5" s="610"/>
      <c r="BF5" s="611"/>
      <c r="BG5" s="623">
        <v>1308920</v>
      </c>
      <c r="BH5" s="624"/>
      <c r="BI5" s="624"/>
      <c r="BJ5" s="624"/>
      <c r="BK5" s="624"/>
      <c r="BL5" s="624"/>
      <c r="BM5" s="624"/>
      <c r="BN5" s="625"/>
      <c r="BO5" s="626">
        <v>100</v>
      </c>
      <c r="BP5" s="626"/>
      <c r="BQ5" s="626"/>
      <c r="BR5" s="626"/>
      <c r="BS5" s="627">
        <v>4882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75675</v>
      </c>
      <c r="S6" s="624"/>
      <c r="T6" s="624"/>
      <c r="U6" s="624"/>
      <c r="V6" s="624"/>
      <c r="W6" s="624"/>
      <c r="X6" s="624"/>
      <c r="Y6" s="625"/>
      <c r="Z6" s="626">
        <v>0.6</v>
      </c>
      <c r="AA6" s="626"/>
      <c r="AB6" s="626"/>
      <c r="AC6" s="626"/>
      <c r="AD6" s="627">
        <v>75675</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1308920</v>
      </c>
      <c r="BH6" s="624"/>
      <c r="BI6" s="624"/>
      <c r="BJ6" s="624"/>
      <c r="BK6" s="624"/>
      <c r="BL6" s="624"/>
      <c r="BM6" s="624"/>
      <c r="BN6" s="625"/>
      <c r="BO6" s="626">
        <v>100</v>
      </c>
      <c r="BP6" s="626"/>
      <c r="BQ6" s="626"/>
      <c r="BR6" s="626"/>
      <c r="BS6" s="627">
        <v>4882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111957</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111957</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266</v>
      </c>
      <c r="S7" s="624"/>
      <c r="T7" s="624"/>
      <c r="U7" s="624"/>
      <c r="V7" s="624"/>
      <c r="W7" s="624"/>
      <c r="X7" s="624"/>
      <c r="Y7" s="625"/>
      <c r="Z7" s="626">
        <v>0</v>
      </c>
      <c r="AA7" s="626"/>
      <c r="AB7" s="626"/>
      <c r="AC7" s="626"/>
      <c r="AD7" s="627">
        <v>266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454179</v>
      </c>
      <c r="BH7" s="624"/>
      <c r="BI7" s="624"/>
      <c r="BJ7" s="624"/>
      <c r="BK7" s="624"/>
      <c r="BL7" s="624"/>
      <c r="BM7" s="624"/>
      <c r="BN7" s="625"/>
      <c r="BO7" s="626">
        <v>34.700000000000003</v>
      </c>
      <c r="BP7" s="626"/>
      <c r="BQ7" s="626"/>
      <c r="BR7" s="626"/>
      <c r="BS7" s="627">
        <v>4882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3428533</v>
      </c>
      <c r="CS7" s="624"/>
      <c r="CT7" s="624"/>
      <c r="CU7" s="624"/>
      <c r="CV7" s="624"/>
      <c r="CW7" s="624"/>
      <c r="CX7" s="624"/>
      <c r="CY7" s="625"/>
      <c r="CZ7" s="626">
        <v>28</v>
      </c>
      <c r="DA7" s="626"/>
      <c r="DB7" s="626"/>
      <c r="DC7" s="626"/>
      <c r="DD7" s="632">
        <v>37083</v>
      </c>
      <c r="DE7" s="624"/>
      <c r="DF7" s="624"/>
      <c r="DG7" s="624"/>
      <c r="DH7" s="624"/>
      <c r="DI7" s="624"/>
      <c r="DJ7" s="624"/>
      <c r="DK7" s="624"/>
      <c r="DL7" s="624"/>
      <c r="DM7" s="624"/>
      <c r="DN7" s="624"/>
      <c r="DO7" s="624"/>
      <c r="DP7" s="625"/>
      <c r="DQ7" s="632">
        <v>1788181</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5502</v>
      </c>
      <c r="S8" s="624"/>
      <c r="T8" s="624"/>
      <c r="U8" s="624"/>
      <c r="V8" s="624"/>
      <c r="W8" s="624"/>
      <c r="X8" s="624"/>
      <c r="Y8" s="625"/>
      <c r="Z8" s="626">
        <v>0</v>
      </c>
      <c r="AA8" s="626"/>
      <c r="AB8" s="626"/>
      <c r="AC8" s="626"/>
      <c r="AD8" s="627">
        <v>5502</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20071</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4094672</v>
      </c>
      <c r="CS8" s="624"/>
      <c r="CT8" s="624"/>
      <c r="CU8" s="624"/>
      <c r="CV8" s="624"/>
      <c r="CW8" s="624"/>
      <c r="CX8" s="624"/>
      <c r="CY8" s="625"/>
      <c r="CZ8" s="626">
        <v>33.5</v>
      </c>
      <c r="DA8" s="626"/>
      <c r="DB8" s="626"/>
      <c r="DC8" s="626"/>
      <c r="DD8" s="632">
        <v>1276</v>
      </c>
      <c r="DE8" s="624"/>
      <c r="DF8" s="624"/>
      <c r="DG8" s="624"/>
      <c r="DH8" s="624"/>
      <c r="DI8" s="624"/>
      <c r="DJ8" s="624"/>
      <c r="DK8" s="624"/>
      <c r="DL8" s="624"/>
      <c r="DM8" s="624"/>
      <c r="DN8" s="624"/>
      <c r="DO8" s="624"/>
      <c r="DP8" s="625"/>
      <c r="DQ8" s="632">
        <v>2129488</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6803</v>
      </c>
      <c r="S9" s="624"/>
      <c r="T9" s="624"/>
      <c r="U9" s="624"/>
      <c r="V9" s="624"/>
      <c r="W9" s="624"/>
      <c r="X9" s="624"/>
      <c r="Y9" s="625"/>
      <c r="Z9" s="626">
        <v>0.1</v>
      </c>
      <c r="AA9" s="626"/>
      <c r="AB9" s="626"/>
      <c r="AC9" s="626"/>
      <c r="AD9" s="627">
        <v>6803</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389877</v>
      </c>
      <c r="BH9" s="624"/>
      <c r="BI9" s="624"/>
      <c r="BJ9" s="624"/>
      <c r="BK9" s="624"/>
      <c r="BL9" s="624"/>
      <c r="BM9" s="624"/>
      <c r="BN9" s="625"/>
      <c r="BO9" s="626">
        <v>29.8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901812</v>
      </c>
      <c r="CS9" s="624"/>
      <c r="CT9" s="624"/>
      <c r="CU9" s="624"/>
      <c r="CV9" s="624"/>
      <c r="CW9" s="624"/>
      <c r="CX9" s="624"/>
      <c r="CY9" s="625"/>
      <c r="CZ9" s="626">
        <v>7.4</v>
      </c>
      <c r="DA9" s="626"/>
      <c r="DB9" s="626"/>
      <c r="DC9" s="626"/>
      <c r="DD9" s="632">
        <v>30035</v>
      </c>
      <c r="DE9" s="624"/>
      <c r="DF9" s="624"/>
      <c r="DG9" s="624"/>
      <c r="DH9" s="624"/>
      <c r="DI9" s="624"/>
      <c r="DJ9" s="624"/>
      <c r="DK9" s="624"/>
      <c r="DL9" s="624"/>
      <c r="DM9" s="624"/>
      <c r="DN9" s="624"/>
      <c r="DO9" s="624"/>
      <c r="DP9" s="625"/>
      <c r="DQ9" s="632">
        <v>393602</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27299</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343860</v>
      </c>
      <c r="S11" s="624"/>
      <c r="T11" s="624"/>
      <c r="U11" s="624"/>
      <c r="V11" s="624"/>
      <c r="W11" s="624"/>
      <c r="X11" s="624"/>
      <c r="Y11" s="625"/>
      <c r="Z11" s="628">
        <v>2.8</v>
      </c>
      <c r="AA11" s="629"/>
      <c r="AB11" s="629"/>
      <c r="AC11" s="635"/>
      <c r="AD11" s="632">
        <v>343860</v>
      </c>
      <c r="AE11" s="624"/>
      <c r="AF11" s="624"/>
      <c r="AG11" s="624"/>
      <c r="AH11" s="624"/>
      <c r="AI11" s="624"/>
      <c r="AJ11" s="624"/>
      <c r="AK11" s="625"/>
      <c r="AL11" s="628">
        <v>6.5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16932</v>
      </c>
      <c r="BH11" s="624"/>
      <c r="BI11" s="624"/>
      <c r="BJ11" s="624"/>
      <c r="BK11" s="624"/>
      <c r="BL11" s="624"/>
      <c r="BM11" s="624"/>
      <c r="BN11" s="625"/>
      <c r="BO11" s="626">
        <v>1.3</v>
      </c>
      <c r="BP11" s="626"/>
      <c r="BQ11" s="626"/>
      <c r="BR11" s="626"/>
      <c r="BS11" s="627">
        <v>4882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159147</v>
      </c>
      <c r="CS11" s="624"/>
      <c r="CT11" s="624"/>
      <c r="CU11" s="624"/>
      <c r="CV11" s="624"/>
      <c r="CW11" s="624"/>
      <c r="CX11" s="624"/>
      <c r="CY11" s="625"/>
      <c r="CZ11" s="626">
        <v>1.3</v>
      </c>
      <c r="DA11" s="626"/>
      <c r="DB11" s="626"/>
      <c r="DC11" s="626"/>
      <c r="DD11" s="632">
        <v>51867</v>
      </c>
      <c r="DE11" s="624"/>
      <c r="DF11" s="624"/>
      <c r="DG11" s="624"/>
      <c r="DH11" s="624"/>
      <c r="DI11" s="624"/>
      <c r="DJ11" s="624"/>
      <c r="DK11" s="624"/>
      <c r="DL11" s="624"/>
      <c r="DM11" s="624"/>
      <c r="DN11" s="624"/>
      <c r="DO11" s="624"/>
      <c r="DP11" s="625"/>
      <c r="DQ11" s="632">
        <v>71848</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v>17917</v>
      </c>
      <c r="S12" s="624"/>
      <c r="T12" s="624"/>
      <c r="U12" s="624"/>
      <c r="V12" s="624"/>
      <c r="W12" s="624"/>
      <c r="X12" s="624"/>
      <c r="Y12" s="625"/>
      <c r="Z12" s="626">
        <v>0.1</v>
      </c>
      <c r="AA12" s="626"/>
      <c r="AB12" s="626"/>
      <c r="AC12" s="626"/>
      <c r="AD12" s="627">
        <v>17917</v>
      </c>
      <c r="AE12" s="627"/>
      <c r="AF12" s="627"/>
      <c r="AG12" s="627"/>
      <c r="AH12" s="627"/>
      <c r="AI12" s="627"/>
      <c r="AJ12" s="627"/>
      <c r="AK12" s="627"/>
      <c r="AL12" s="628">
        <v>0.3</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604639</v>
      </c>
      <c r="BH12" s="624"/>
      <c r="BI12" s="624"/>
      <c r="BJ12" s="624"/>
      <c r="BK12" s="624"/>
      <c r="BL12" s="624"/>
      <c r="BM12" s="624"/>
      <c r="BN12" s="625"/>
      <c r="BO12" s="626">
        <v>46.2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209953</v>
      </c>
      <c r="CS12" s="624"/>
      <c r="CT12" s="624"/>
      <c r="CU12" s="624"/>
      <c r="CV12" s="624"/>
      <c r="CW12" s="624"/>
      <c r="CX12" s="624"/>
      <c r="CY12" s="625"/>
      <c r="CZ12" s="626">
        <v>1.7</v>
      </c>
      <c r="DA12" s="626"/>
      <c r="DB12" s="626"/>
      <c r="DC12" s="626"/>
      <c r="DD12" s="632">
        <v>25825</v>
      </c>
      <c r="DE12" s="624"/>
      <c r="DF12" s="624"/>
      <c r="DG12" s="624"/>
      <c r="DH12" s="624"/>
      <c r="DI12" s="624"/>
      <c r="DJ12" s="624"/>
      <c r="DK12" s="624"/>
      <c r="DL12" s="624"/>
      <c r="DM12" s="624"/>
      <c r="DN12" s="624"/>
      <c r="DO12" s="624"/>
      <c r="DP12" s="625"/>
      <c r="DQ12" s="632">
        <v>166720</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586854</v>
      </c>
      <c r="BH13" s="624"/>
      <c r="BI13" s="624"/>
      <c r="BJ13" s="624"/>
      <c r="BK13" s="624"/>
      <c r="BL13" s="624"/>
      <c r="BM13" s="624"/>
      <c r="BN13" s="625"/>
      <c r="BO13" s="626">
        <v>44.8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777745</v>
      </c>
      <c r="CS13" s="624"/>
      <c r="CT13" s="624"/>
      <c r="CU13" s="624"/>
      <c r="CV13" s="624"/>
      <c r="CW13" s="624"/>
      <c r="CX13" s="624"/>
      <c r="CY13" s="625"/>
      <c r="CZ13" s="626">
        <v>6.4</v>
      </c>
      <c r="DA13" s="626"/>
      <c r="DB13" s="626"/>
      <c r="DC13" s="626"/>
      <c r="DD13" s="632">
        <v>498663</v>
      </c>
      <c r="DE13" s="624"/>
      <c r="DF13" s="624"/>
      <c r="DG13" s="624"/>
      <c r="DH13" s="624"/>
      <c r="DI13" s="624"/>
      <c r="DJ13" s="624"/>
      <c r="DK13" s="624"/>
      <c r="DL13" s="624"/>
      <c r="DM13" s="624"/>
      <c r="DN13" s="624"/>
      <c r="DO13" s="624"/>
      <c r="DP13" s="625"/>
      <c r="DQ13" s="632">
        <v>205013</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733</v>
      </c>
      <c r="S14" s="624"/>
      <c r="T14" s="624"/>
      <c r="U14" s="624"/>
      <c r="V14" s="624"/>
      <c r="W14" s="624"/>
      <c r="X14" s="624"/>
      <c r="Y14" s="625"/>
      <c r="Z14" s="626">
        <v>0</v>
      </c>
      <c r="AA14" s="626"/>
      <c r="AB14" s="626"/>
      <c r="AC14" s="626"/>
      <c r="AD14" s="627">
        <v>733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63672</v>
      </c>
      <c r="BH14" s="624"/>
      <c r="BI14" s="624"/>
      <c r="BJ14" s="624"/>
      <c r="BK14" s="624"/>
      <c r="BL14" s="624"/>
      <c r="BM14" s="624"/>
      <c r="BN14" s="625"/>
      <c r="BO14" s="626">
        <v>4.9000000000000004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244241</v>
      </c>
      <c r="CS14" s="624"/>
      <c r="CT14" s="624"/>
      <c r="CU14" s="624"/>
      <c r="CV14" s="624"/>
      <c r="CW14" s="624"/>
      <c r="CX14" s="624"/>
      <c r="CY14" s="625"/>
      <c r="CZ14" s="626">
        <v>2</v>
      </c>
      <c r="DA14" s="626"/>
      <c r="DB14" s="626"/>
      <c r="DC14" s="626"/>
      <c r="DD14" s="632">
        <v>20000</v>
      </c>
      <c r="DE14" s="624"/>
      <c r="DF14" s="624"/>
      <c r="DG14" s="624"/>
      <c r="DH14" s="624"/>
      <c r="DI14" s="624"/>
      <c r="DJ14" s="624"/>
      <c r="DK14" s="624"/>
      <c r="DL14" s="624"/>
      <c r="DM14" s="624"/>
      <c r="DN14" s="624"/>
      <c r="DO14" s="624"/>
      <c r="DP14" s="625"/>
      <c r="DQ14" s="632">
        <v>220661</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186430</v>
      </c>
      <c r="BH15" s="624"/>
      <c r="BI15" s="624"/>
      <c r="BJ15" s="624"/>
      <c r="BK15" s="624"/>
      <c r="BL15" s="624"/>
      <c r="BM15" s="624"/>
      <c r="BN15" s="625"/>
      <c r="BO15" s="626">
        <v>14.2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669559</v>
      </c>
      <c r="CS15" s="624"/>
      <c r="CT15" s="624"/>
      <c r="CU15" s="624"/>
      <c r="CV15" s="624"/>
      <c r="CW15" s="624"/>
      <c r="CX15" s="624"/>
      <c r="CY15" s="625"/>
      <c r="CZ15" s="626">
        <v>5.5</v>
      </c>
      <c r="DA15" s="626"/>
      <c r="DB15" s="626"/>
      <c r="DC15" s="626"/>
      <c r="DD15" s="632">
        <v>91376</v>
      </c>
      <c r="DE15" s="624"/>
      <c r="DF15" s="624"/>
      <c r="DG15" s="624"/>
      <c r="DH15" s="624"/>
      <c r="DI15" s="624"/>
      <c r="DJ15" s="624"/>
      <c r="DK15" s="624"/>
      <c r="DL15" s="624"/>
      <c r="DM15" s="624"/>
      <c r="DN15" s="624"/>
      <c r="DO15" s="624"/>
      <c r="DP15" s="625"/>
      <c r="DQ15" s="632">
        <v>466520</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13059</v>
      </c>
      <c r="S16" s="624"/>
      <c r="T16" s="624"/>
      <c r="U16" s="624"/>
      <c r="V16" s="624"/>
      <c r="W16" s="624"/>
      <c r="X16" s="624"/>
      <c r="Y16" s="625"/>
      <c r="Z16" s="626">
        <v>0.1</v>
      </c>
      <c r="AA16" s="626"/>
      <c r="AB16" s="626"/>
      <c r="AC16" s="626"/>
      <c r="AD16" s="627">
        <v>13059</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34340</v>
      </c>
      <c r="CS16" s="624"/>
      <c r="CT16" s="624"/>
      <c r="CU16" s="624"/>
      <c r="CV16" s="624"/>
      <c r="CW16" s="624"/>
      <c r="CX16" s="624"/>
      <c r="CY16" s="625"/>
      <c r="CZ16" s="626">
        <v>0.3</v>
      </c>
      <c r="DA16" s="626"/>
      <c r="DB16" s="626"/>
      <c r="DC16" s="626"/>
      <c r="DD16" s="632" t="s">
        <v>122</v>
      </c>
      <c r="DE16" s="624"/>
      <c r="DF16" s="624"/>
      <c r="DG16" s="624"/>
      <c r="DH16" s="624"/>
      <c r="DI16" s="624"/>
      <c r="DJ16" s="624"/>
      <c r="DK16" s="624"/>
      <c r="DL16" s="624"/>
      <c r="DM16" s="624"/>
      <c r="DN16" s="624"/>
      <c r="DO16" s="624"/>
      <c r="DP16" s="625"/>
      <c r="DQ16" s="632">
        <v>11116</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25284</v>
      </c>
      <c r="S17" s="624"/>
      <c r="T17" s="624"/>
      <c r="U17" s="624"/>
      <c r="V17" s="624"/>
      <c r="W17" s="624"/>
      <c r="X17" s="624"/>
      <c r="Y17" s="625"/>
      <c r="Z17" s="626">
        <v>0.2</v>
      </c>
      <c r="AA17" s="626"/>
      <c r="AB17" s="626"/>
      <c r="AC17" s="626"/>
      <c r="AD17" s="627">
        <v>25284</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1605170</v>
      </c>
      <c r="CS17" s="624"/>
      <c r="CT17" s="624"/>
      <c r="CU17" s="624"/>
      <c r="CV17" s="624"/>
      <c r="CW17" s="624"/>
      <c r="CX17" s="624"/>
      <c r="CY17" s="625"/>
      <c r="CZ17" s="626">
        <v>13.1</v>
      </c>
      <c r="DA17" s="626"/>
      <c r="DB17" s="626"/>
      <c r="DC17" s="626"/>
      <c r="DD17" s="632" t="s">
        <v>122</v>
      </c>
      <c r="DE17" s="624"/>
      <c r="DF17" s="624"/>
      <c r="DG17" s="624"/>
      <c r="DH17" s="624"/>
      <c r="DI17" s="624"/>
      <c r="DJ17" s="624"/>
      <c r="DK17" s="624"/>
      <c r="DL17" s="624"/>
      <c r="DM17" s="624"/>
      <c r="DN17" s="624"/>
      <c r="DO17" s="624"/>
      <c r="DP17" s="625"/>
      <c r="DQ17" s="632">
        <v>1517643</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4597</v>
      </c>
      <c r="S18" s="624"/>
      <c r="T18" s="624"/>
      <c r="U18" s="624"/>
      <c r="V18" s="624"/>
      <c r="W18" s="624"/>
      <c r="X18" s="624"/>
      <c r="Y18" s="625"/>
      <c r="Z18" s="626">
        <v>0</v>
      </c>
      <c r="AA18" s="626"/>
      <c r="AB18" s="626"/>
      <c r="AC18" s="626"/>
      <c r="AD18" s="627">
        <v>4597</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4217</v>
      </c>
      <c r="S19" s="624"/>
      <c r="T19" s="624"/>
      <c r="U19" s="624"/>
      <c r="V19" s="624"/>
      <c r="W19" s="624"/>
      <c r="X19" s="624"/>
      <c r="Y19" s="625"/>
      <c r="Z19" s="626">
        <v>0</v>
      </c>
      <c r="AA19" s="626"/>
      <c r="AB19" s="626"/>
      <c r="AC19" s="626"/>
      <c r="AD19" s="627">
        <v>4217</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380</v>
      </c>
      <c r="S20" s="624"/>
      <c r="T20" s="624"/>
      <c r="U20" s="624"/>
      <c r="V20" s="624"/>
      <c r="W20" s="624"/>
      <c r="X20" s="624"/>
      <c r="Y20" s="625"/>
      <c r="Z20" s="626">
        <v>0</v>
      </c>
      <c r="AA20" s="626"/>
      <c r="AB20" s="626"/>
      <c r="AC20" s="626"/>
      <c r="AD20" s="627">
        <v>380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12237129</v>
      </c>
      <c r="CS20" s="624"/>
      <c r="CT20" s="624"/>
      <c r="CU20" s="624"/>
      <c r="CV20" s="624"/>
      <c r="CW20" s="624"/>
      <c r="CX20" s="624"/>
      <c r="CY20" s="625"/>
      <c r="CZ20" s="626">
        <v>100</v>
      </c>
      <c r="DA20" s="626"/>
      <c r="DB20" s="626"/>
      <c r="DC20" s="626"/>
      <c r="DD20" s="632">
        <v>756125</v>
      </c>
      <c r="DE20" s="624"/>
      <c r="DF20" s="624"/>
      <c r="DG20" s="624"/>
      <c r="DH20" s="624"/>
      <c r="DI20" s="624"/>
      <c r="DJ20" s="624"/>
      <c r="DK20" s="624"/>
      <c r="DL20" s="624"/>
      <c r="DM20" s="624"/>
      <c r="DN20" s="624"/>
      <c r="DO20" s="624"/>
      <c r="DP20" s="625"/>
      <c r="DQ20" s="632">
        <v>7082749</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3891606</v>
      </c>
      <c r="S21" s="624"/>
      <c r="T21" s="624"/>
      <c r="U21" s="624"/>
      <c r="V21" s="624"/>
      <c r="W21" s="624"/>
      <c r="X21" s="624"/>
      <c r="Y21" s="625"/>
      <c r="Z21" s="626">
        <v>31.5</v>
      </c>
      <c r="AA21" s="626"/>
      <c r="AB21" s="626"/>
      <c r="AC21" s="626"/>
      <c r="AD21" s="627">
        <v>3471772</v>
      </c>
      <c r="AE21" s="627"/>
      <c r="AF21" s="627"/>
      <c r="AG21" s="627"/>
      <c r="AH21" s="627"/>
      <c r="AI21" s="627"/>
      <c r="AJ21" s="627"/>
      <c r="AK21" s="627"/>
      <c r="AL21" s="628">
        <v>65.5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3471772</v>
      </c>
      <c r="S22" s="624"/>
      <c r="T22" s="624"/>
      <c r="U22" s="624"/>
      <c r="V22" s="624"/>
      <c r="W22" s="624"/>
      <c r="X22" s="624"/>
      <c r="Y22" s="625"/>
      <c r="Z22" s="626">
        <v>28.1</v>
      </c>
      <c r="AA22" s="626"/>
      <c r="AB22" s="626"/>
      <c r="AC22" s="626"/>
      <c r="AD22" s="627">
        <v>3471772</v>
      </c>
      <c r="AE22" s="627"/>
      <c r="AF22" s="627"/>
      <c r="AG22" s="627"/>
      <c r="AH22" s="627"/>
      <c r="AI22" s="627"/>
      <c r="AJ22" s="627"/>
      <c r="AK22" s="627"/>
      <c r="AL22" s="628">
        <v>65.5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419834</v>
      </c>
      <c r="S23" s="624"/>
      <c r="T23" s="624"/>
      <c r="U23" s="624"/>
      <c r="V23" s="624"/>
      <c r="W23" s="624"/>
      <c r="X23" s="624"/>
      <c r="Y23" s="625"/>
      <c r="Z23" s="626">
        <v>3.4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5863808</v>
      </c>
      <c r="CS24" s="613"/>
      <c r="CT24" s="613"/>
      <c r="CU24" s="613"/>
      <c r="CV24" s="613"/>
      <c r="CW24" s="613"/>
      <c r="CX24" s="613"/>
      <c r="CY24" s="614"/>
      <c r="CZ24" s="617">
        <v>47.9</v>
      </c>
      <c r="DA24" s="618"/>
      <c r="DB24" s="618"/>
      <c r="DC24" s="634"/>
      <c r="DD24" s="658">
        <v>3897197</v>
      </c>
      <c r="DE24" s="613"/>
      <c r="DF24" s="613"/>
      <c r="DG24" s="613"/>
      <c r="DH24" s="613"/>
      <c r="DI24" s="613"/>
      <c r="DJ24" s="613"/>
      <c r="DK24" s="614"/>
      <c r="DL24" s="658">
        <v>3143198</v>
      </c>
      <c r="DM24" s="613"/>
      <c r="DN24" s="613"/>
      <c r="DO24" s="613"/>
      <c r="DP24" s="613"/>
      <c r="DQ24" s="613"/>
      <c r="DR24" s="613"/>
      <c r="DS24" s="613"/>
      <c r="DT24" s="613"/>
      <c r="DU24" s="613"/>
      <c r="DV24" s="614"/>
      <c r="DW24" s="617">
        <v>59</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5694222</v>
      </c>
      <c r="S25" s="624"/>
      <c r="T25" s="624"/>
      <c r="U25" s="624"/>
      <c r="V25" s="624"/>
      <c r="W25" s="624"/>
      <c r="X25" s="624"/>
      <c r="Y25" s="625"/>
      <c r="Z25" s="626">
        <v>46.1</v>
      </c>
      <c r="AA25" s="626"/>
      <c r="AB25" s="626"/>
      <c r="AC25" s="626"/>
      <c r="AD25" s="627">
        <v>5274388</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1728804</v>
      </c>
      <c r="CS25" s="655"/>
      <c r="CT25" s="655"/>
      <c r="CU25" s="655"/>
      <c r="CV25" s="655"/>
      <c r="CW25" s="655"/>
      <c r="CX25" s="655"/>
      <c r="CY25" s="656"/>
      <c r="CZ25" s="628">
        <v>14.1</v>
      </c>
      <c r="DA25" s="653"/>
      <c r="DB25" s="653"/>
      <c r="DC25" s="657"/>
      <c r="DD25" s="632">
        <v>1453827</v>
      </c>
      <c r="DE25" s="655"/>
      <c r="DF25" s="655"/>
      <c r="DG25" s="655"/>
      <c r="DH25" s="655"/>
      <c r="DI25" s="655"/>
      <c r="DJ25" s="655"/>
      <c r="DK25" s="656"/>
      <c r="DL25" s="632">
        <v>1340345</v>
      </c>
      <c r="DM25" s="655"/>
      <c r="DN25" s="655"/>
      <c r="DO25" s="655"/>
      <c r="DP25" s="655"/>
      <c r="DQ25" s="655"/>
      <c r="DR25" s="655"/>
      <c r="DS25" s="655"/>
      <c r="DT25" s="655"/>
      <c r="DU25" s="655"/>
      <c r="DV25" s="656"/>
      <c r="DW25" s="628">
        <v>25.1</v>
      </c>
      <c r="DX25" s="653"/>
      <c r="DY25" s="653"/>
      <c r="DZ25" s="653"/>
      <c r="EA25" s="653"/>
      <c r="EB25" s="653"/>
      <c r="EC25" s="654"/>
    </row>
    <row r="26" spans="2:133" ht="11.25" customHeight="1">
      <c r="B26" s="620" t="s">
        <v>283</v>
      </c>
      <c r="C26" s="621"/>
      <c r="D26" s="621"/>
      <c r="E26" s="621"/>
      <c r="F26" s="621"/>
      <c r="G26" s="621"/>
      <c r="H26" s="621"/>
      <c r="I26" s="621"/>
      <c r="J26" s="621"/>
      <c r="K26" s="621"/>
      <c r="L26" s="621"/>
      <c r="M26" s="621"/>
      <c r="N26" s="621"/>
      <c r="O26" s="621"/>
      <c r="P26" s="621"/>
      <c r="Q26" s="622"/>
      <c r="R26" s="623">
        <v>2305</v>
      </c>
      <c r="S26" s="624"/>
      <c r="T26" s="624"/>
      <c r="U26" s="624"/>
      <c r="V26" s="624"/>
      <c r="W26" s="624"/>
      <c r="X26" s="624"/>
      <c r="Y26" s="625"/>
      <c r="Z26" s="626">
        <v>0</v>
      </c>
      <c r="AA26" s="626"/>
      <c r="AB26" s="626"/>
      <c r="AC26" s="626"/>
      <c r="AD26" s="627">
        <v>2305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1171416</v>
      </c>
      <c r="CS26" s="624"/>
      <c r="CT26" s="624"/>
      <c r="CU26" s="624"/>
      <c r="CV26" s="624"/>
      <c r="CW26" s="624"/>
      <c r="CX26" s="624"/>
      <c r="CY26" s="625"/>
      <c r="CZ26" s="628">
        <v>9.6</v>
      </c>
      <c r="DA26" s="653"/>
      <c r="DB26" s="653"/>
      <c r="DC26" s="657"/>
      <c r="DD26" s="632">
        <v>922801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c r="B27" s="620" t="s">
        <v>286</v>
      </c>
      <c r="C27" s="621"/>
      <c r="D27" s="621"/>
      <c r="E27" s="621"/>
      <c r="F27" s="621"/>
      <c r="G27" s="621"/>
      <c r="H27" s="621"/>
      <c r="I27" s="621"/>
      <c r="J27" s="621"/>
      <c r="K27" s="621"/>
      <c r="L27" s="621"/>
      <c r="M27" s="621"/>
      <c r="N27" s="621"/>
      <c r="O27" s="621"/>
      <c r="P27" s="621"/>
      <c r="Q27" s="622"/>
      <c r="R27" s="623">
        <v>193195</v>
      </c>
      <c r="S27" s="624"/>
      <c r="T27" s="624"/>
      <c r="U27" s="624"/>
      <c r="V27" s="624"/>
      <c r="W27" s="624"/>
      <c r="X27" s="624"/>
      <c r="Y27" s="625"/>
      <c r="Z27" s="626">
        <v>1.6</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1308920</v>
      </c>
      <c r="BH27" s="624"/>
      <c r="BI27" s="624"/>
      <c r="BJ27" s="624"/>
      <c r="BK27" s="624"/>
      <c r="BL27" s="624"/>
      <c r="BM27" s="624"/>
      <c r="BN27" s="625"/>
      <c r="BO27" s="626">
        <v>100</v>
      </c>
      <c r="BP27" s="626"/>
      <c r="BQ27" s="626"/>
      <c r="BR27" s="626"/>
      <c r="BS27" s="627">
        <v>4882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2529834</v>
      </c>
      <c r="CS27" s="655"/>
      <c r="CT27" s="655"/>
      <c r="CU27" s="655"/>
      <c r="CV27" s="655"/>
      <c r="CW27" s="655"/>
      <c r="CX27" s="655"/>
      <c r="CY27" s="656"/>
      <c r="CZ27" s="628">
        <v>20.7</v>
      </c>
      <c r="DA27" s="653"/>
      <c r="DB27" s="653"/>
      <c r="DC27" s="657"/>
      <c r="DD27" s="632">
        <v>925727</v>
      </c>
      <c r="DE27" s="655"/>
      <c r="DF27" s="655"/>
      <c r="DG27" s="655"/>
      <c r="DH27" s="655"/>
      <c r="DI27" s="655"/>
      <c r="DJ27" s="655"/>
      <c r="DK27" s="656"/>
      <c r="DL27" s="632">
        <v>512617</v>
      </c>
      <c r="DM27" s="655"/>
      <c r="DN27" s="655"/>
      <c r="DO27" s="655"/>
      <c r="DP27" s="655"/>
      <c r="DQ27" s="655"/>
      <c r="DR27" s="655"/>
      <c r="DS27" s="655"/>
      <c r="DT27" s="655"/>
      <c r="DU27" s="655"/>
      <c r="DV27" s="656"/>
      <c r="DW27" s="628">
        <v>9.6</v>
      </c>
      <c r="DX27" s="653"/>
      <c r="DY27" s="653"/>
      <c r="DZ27" s="653"/>
      <c r="EA27" s="653"/>
      <c r="EB27" s="653"/>
      <c r="EC27" s="654"/>
    </row>
    <row r="28" spans="2:133" ht="11.25" customHeight="1">
      <c r="B28" s="620" t="s">
        <v>289</v>
      </c>
      <c r="C28" s="621"/>
      <c r="D28" s="621"/>
      <c r="E28" s="621"/>
      <c r="F28" s="621"/>
      <c r="G28" s="621"/>
      <c r="H28" s="621"/>
      <c r="I28" s="621"/>
      <c r="J28" s="621"/>
      <c r="K28" s="621"/>
      <c r="L28" s="621"/>
      <c r="M28" s="621"/>
      <c r="N28" s="621"/>
      <c r="O28" s="621"/>
      <c r="P28" s="621"/>
      <c r="Q28" s="622"/>
      <c r="R28" s="623">
        <v>428554</v>
      </c>
      <c r="S28" s="624"/>
      <c r="T28" s="624"/>
      <c r="U28" s="624"/>
      <c r="V28" s="624"/>
      <c r="W28" s="624"/>
      <c r="X28" s="624"/>
      <c r="Y28" s="625"/>
      <c r="Z28" s="626">
        <v>3.5</v>
      </c>
      <c r="AA28" s="626"/>
      <c r="AB28" s="626"/>
      <c r="AC28" s="626"/>
      <c r="AD28" s="627">
        <v>7347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1605170</v>
      </c>
      <c r="CS28" s="624"/>
      <c r="CT28" s="624"/>
      <c r="CU28" s="624"/>
      <c r="CV28" s="624"/>
      <c r="CW28" s="624"/>
      <c r="CX28" s="624"/>
      <c r="CY28" s="625"/>
      <c r="CZ28" s="628">
        <v>13.1</v>
      </c>
      <c r="DA28" s="653"/>
      <c r="DB28" s="653"/>
      <c r="DC28" s="657"/>
      <c r="DD28" s="632">
        <v>1517643</v>
      </c>
      <c r="DE28" s="624"/>
      <c r="DF28" s="624"/>
      <c r="DG28" s="624"/>
      <c r="DH28" s="624"/>
      <c r="DI28" s="624"/>
      <c r="DJ28" s="624"/>
      <c r="DK28" s="625"/>
      <c r="DL28" s="632">
        <v>1290236</v>
      </c>
      <c r="DM28" s="624"/>
      <c r="DN28" s="624"/>
      <c r="DO28" s="624"/>
      <c r="DP28" s="624"/>
      <c r="DQ28" s="624"/>
      <c r="DR28" s="624"/>
      <c r="DS28" s="624"/>
      <c r="DT28" s="624"/>
      <c r="DU28" s="624"/>
      <c r="DV28" s="625"/>
      <c r="DW28" s="628">
        <v>24.2</v>
      </c>
      <c r="DX28" s="653"/>
      <c r="DY28" s="653"/>
      <c r="DZ28" s="653"/>
      <c r="EA28" s="653"/>
      <c r="EB28" s="653"/>
      <c r="EC28" s="654"/>
    </row>
    <row r="29" spans="2:133" ht="11.25" customHeight="1">
      <c r="B29" s="620" t="s">
        <v>291</v>
      </c>
      <c r="C29" s="621"/>
      <c r="D29" s="621"/>
      <c r="E29" s="621"/>
      <c r="F29" s="621"/>
      <c r="G29" s="621"/>
      <c r="H29" s="621"/>
      <c r="I29" s="621"/>
      <c r="J29" s="621"/>
      <c r="K29" s="621"/>
      <c r="L29" s="621"/>
      <c r="M29" s="621"/>
      <c r="N29" s="621"/>
      <c r="O29" s="621"/>
      <c r="P29" s="621"/>
      <c r="Q29" s="622"/>
      <c r="R29" s="623">
        <v>46700</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1605170</v>
      </c>
      <c r="CS29" s="655"/>
      <c r="CT29" s="655"/>
      <c r="CU29" s="655"/>
      <c r="CV29" s="655"/>
      <c r="CW29" s="655"/>
      <c r="CX29" s="655"/>
      <c r="CY29" s="656"/>
      <c r="CZ29" s="628">
        <v>13.1</v>
      </c>
      <c r="DA29" s="653"/>
      <c r="DB29" s="653"/>
      <c r="DC29" s="657"/>
      <c r="DD29" s="632">
        <v>1517643</v>
      </c>
      <c r="DE29" s="655"/>
      <c r="DF29" s="655"/>
      <c r="DG29" s="655"/>
      <c r="DH29" s="655"/>
      <c r="DI29" s="655"/>
      <c r="DJ29" s="655"/>
      <c r="DK29" s="656"/>
      <c r="DL29" s="632">
        <v>1290236</v>
      </c>
      <c r="DM29" s="655"/>
      <c r="DN29" s="655"/>
      <c r="DO29" s="655"/>
      <c r="DP29" s="655"/>
      <c r="DQ29" s="655"/>
      <c r="DR29" s="655"/>
      <c r="DS29" s="655"/>
      <c r="DT29" s="655"/>
      <c r="DU29" s="655"/>
      <c r="DV29" s="656"/>
      <c r="DW29" s="628">
        <v>24.2</v>
      </c>
      <c r="DX29" s="653"/>
      <c r="DY29" s="653"/>
      <c r="DZ29" s="653"/>
      <c r="EA29" s="653"/>
      <c r="EB29" s="653"/>
      <c r="EC29" s="654"/>
    </row>
    <row r="30" spans="2:133" ht="11.25" customHeight="1">
      <c r="B30" s="620" t="s">
        <v>293</v>
      </c>
      <c r="C30" s="621"/>
      <c r="D30" s="621"/>
      <c r="E30" s="621"/>
      <c r="F30" s="621"/>
      <c r="G30" s="621"/>
      <c r="H30" s="621"/>
      <c r="I30" s="621"/>
      <c r="J30" s="621"/>
      <c r="K30" s="621"/>
      <c r="L30" s="621"/>
      <c r="M30" s="621"/>
      <c r="N30" s="621"/>
      <c r="O30" s="621"/>
      <c r="P30" s="621"/>
      <c r="Q30" s="622"/>
      <c r="R30" s="623">
        <v>1857990</v>
      </c>
      <c r="S30" s="624"/>
      <c r="T30" s="624"/>
      <c r="U30" s="624"/>
      <c r="V30" s="624"/>
      <c r="W30" s="624"/>
      <c r="X30" s="624"/>
      <c r="Y30" s="625"/>
      <c r="Z30" s="626">
        <v>15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1557401</v>
      </c>
      <c r="CS30" s="624"/>
      <c r="CT30" s="624"/>
      <c r="CU30" s="624"/>
      <c r="CV30" s="624"/>
      <c r="CW30" s="624"/>
      <c r="CX30" s="624"/>
      <c r="CY30" s="625"/>
      <c r="CZ30" s="628">
        <v>12.7</v>
      </c>
      <c r="DA30" s="653"/>
      <c r="DB30" s="653"/>
      <c r="DC30" s="657"/>
      <c r="DD30" s="632">
        <v>1480303</v>
      </c>
      <c r="DE30" s="624"/>
      <c r="DF30" s="624"/>
      <c r="DG30" s="624"/>
      <c r="DH30" s="624"/>
      <c r="DI30" s="624"/>
      <c r="DJ30" s="624"/>
      <c r="DK30" s="625"/>
      <c r="DL30" s="632">
        <v>1253087</v>
      </c>
      <c r="DM30" s="624"/>
      <c r="DN30" s="624"/>
      <c r="DO30" s="624"/>
      <c r="DP30" s="624"/>
      <c r="DQ30" s="624"/>
      <c r="DR30" s="624"/>
      <c r="DS30" s="624"/>
      <c r="DT30" s="624"/>
      <c r="DU30" s="624"/>
      <c r="DV30" s="625"/>
      <c r="DW30" s="628">
        <v>23.5</v>
      </c>
      <c r="DX30" s="653"/>
      <c r="DY30" s="653"/>
      <c r="DZ30" s="653"/>
      <c r="EA30" s="653"/>
      <c r="EB30" s="653"/>
      <c r="EC30" s="654"/>
    </row>
    <row r="31" spans="2:133" ht="11.25" customHeight="1">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97.9</v>
      </c>
      <c r="BH31" s="667"/>
      <c r="BI31" s="667"/>
      <c r="BJ31" s="667"/>
      <c r="BK31" s="667"/>
      <c r="BL31" s="667"/>
      <c r="BM31" s="618">
        <v>92.9</v>
      </c>
      <c r="BN31" s="667"/>
      <c r="BO31" s="667"/>
      <c r="BP31" s="667"/>
      <c r="BQ31" s="668"/>
      <c r="BR31" s="679">
        <v>98</v>
      </c>
      <c r="BS31" s="667"/>
      <c r="BT31" s="667"/>
      <c r="BU31" s="667"/>
      <c r="BV31" s="667"/>
      <c r="BW31" s="667"/>
      <c r="BX31" s="618">
        <v>93</v>
      </c>
      <c r="BY31" s="667"/>
      <c r="BZ31" s="667"/>
      <c r="CA31" s="667"/>
      <c r="CB31" s="668"/>
      <c r="CD31" s="661"/>
      <c r="CE31" s="662"/>
      <c r="CF31" s="620" t="s">
        <v>300</v>
      </c>
      <c r="CG31" s="621"/>
      <c r="CH31" s="621"/>
      <c r="CI31" s="621"/>
      <c r="CJ31" s="621"/>
      <c r="CK31" s="621"/>
      <c r="CL31" s="621"/>
      <c r="CM31" s="621"/>
      <c r="CN31" s="621"/>
      <c r="CO31" s="621"/>
      <c r="CP31" s="621"/>
      <c r="CQ31" s="622"/>
      <c r="CR31" s="623">
        <v>47769</v>
      </c>
      <c r="CS31" s="655"/>
      <c r="CT31" s="655"/>
      <c r="CU31" s="655"/>
      <c r="CV31" s="655"/>
      <c r="CW31" s="655"/>
      <c r="CX31" s="655"/>
      <c r="CY31" s="656"/>
      <c r="CZ31" s="628">
        <v>0.4</v>
      </c>
      <c r="DA31" s="653"/>
      <c r="DB31" s="653"/>
      <c r="DC31" s="657"/>
      <c r="DD31" s="632">
        <v>37340</v>
      </c>
      <c r="DE31" s="655"/>
      <c r="DF31" s="655"/>
      <c r="DG31" s="655"/>
      <c r="DH31" s="655"/>
      <c r="DI31" s="655"/>
      <c r="DJ31" s="655"/>
      <c r="DK31" s="656"/>
      <c r="DL31" s="632">
        <v>37149</v>
      </c>
      <c r="DM31" s="655"/>
      <c r="DN31" s="655"/>
      <c r="DO31" s="655"/>
      <c r="DP31" s="655"/>
      <c r="DQ31" s="655"/>
      <c r="DR31" s="655"/>
      <c r="DS31" s="655"/>
      <c r="DT31" s="655"/>
      <c r="DU31" s="655"/>
      <c r="DV31" s="656"/>
      <c r="DW31" s="628">
        <v>0.7</v>
      </c>
      <c r="DX31" s="653"/>
      <c r="DY31" s="653"/>
      <c r="DZ31" s="653"/>
      <c r="EA31" s="653"/>
      <c r="EB31" s="653"/>
      <c r="EC31" s="654"/>
    </row>
    <row r="32" spans="2:133" ht="11.25" customHeight="1">
      <c r="B32" s="620" t="s">
        <v>301</v>
      </c>
      <c r="C32" s="621"/>
      <c r="D32" s="621"/>
      <c r="E32" s="621"/>
      <c r="F32" s="621"/>
      <c r="G32" s="621"/>
      <c r="H32" s="621"/>
      <c r="I32" s="621"/>
      <c r="J32" s="621"/>
      <c r="K32" s="621"/>
      <c r="L32" s="621"/>
      <c r="M32" s="621"/>
      <c r="N32" s="621"/>
      <c r="O32" s="621"/>
      <c r="P32" s="621"/>
      <c r="Q32" s="622"/>
      <c r="R32" s="623">
        <v>766892</v>
      </c>
      <c r="S32" s="624"/>
      <c r="T32" s="624"/>
      <c r="U32" s="624"/>
      <c r="V32" s="624"/>
      <c r="W32" s="624"/>
      <c r="X32" s="624"/>
      <c r="Y32" s="625"/>
      <c r="Z32" s="626">
        <v>6.2</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97.8</v>
      </c>
      <c r="BH32" s="655"/>
      <c r="BI32" s="655"/>
      <c r="BJ32" s="655"/>
      <c r="BK32" s="655"/>
      <c r="BL32" s="655"/>
      <c r="BM32" s="629">
        <v>94.9</v>
      </c>
      <c r="BN32" s="655"/>
      <c r="BO32" s="655"/>
      <c r="BP32" s="655"/>
      <c r="BQ32" s="678"/>
      <c r="BR32" s="680">
        <v>97.9</v>
      </c>
      <c r="BS32" s="655"/>
      <c r="BT32" s="655"/>
      <c r="BU32" s="655"/>
      <c r="BV32" s="655"/>
      <c r="BW32" s="655"/>
      <c r="BX32" s="629">
        <v>95.2</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c r="B33" s="620" t="s">
        <v>305</v>
      </c>
      <c r="C33" s="621"/>
      <c r="D33" s="621"/>
      <c r="E33" s="621"/>
      <c r="F33" s="621"/>
      <c r="G33" s="621"/>
      <c r="H33" s="621"/>
      <c r="I33" s="621"/>
      <c r="J33" s="621"/>
      <c r="K33" s="621"/>
      <c r="L33" s="621"/>
      <c r="M33" s="621"/>
      <c r="N33" s="621"/>
      <c r="O33" s="621"/>
      <c r="P33" s="621"/>
      <c r="Q33" s="622"/>
      <c r="R33" s="623">
        <v>60031</v>
      </c>
      <c r="S33" s="624"/>
      <c r="T33" s="624"/>
      <c r="U33" s="624"/>
      <c r="V33" s="624"/>
      <c r="W33" s="624"/>
      <c r="X33" s="624"/>
      <c r="Y33" s="625"/>
      <c r="Z33" s="626">
        <v>0.5</v>
      </c>
      <c r="AA33" s="626"/>
      <c r="AB33" s="626"/>
      <c r="AC33" s="626"/>
      <c r="AD33" s="627">
        <v>19890</v>
      </c>
      <c r="AE33" s="627"/>
      <c r="AF33" s="627"/>
      <c r="AG33" s="627"/>
      <c r="AH33" s="627"/>
      <c r="AI33" s="627"/>
      <c r="AJ33" s="627"/>
      <c r="AK33" s="627"/>
      <c r="AL33" s="628">
        <v>0.4</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97.5</v>
      </c>
      <c r="BH33" s="682"/>
      <c r="BI33" s="682"/>
      <c r="BJ33" s="682"/>
      <c r="BK33" s="682"/>
      <c r="BL33" s="682"/>
      <c r="BM33" s="683">
        <v>89.8</v>
      </c>
      <c r="BN33" s="682"/>
      <c r="BO33" s="682"/>
      <c r="BP33" s="682"/>
      <c r="BQ33" s="684"/>
      <c r="BR33" s="681">
        <v>97.7</v>
      </c>
      <c r="BS33" s="682"/>
      <c r="BT33" s="682"/>
      <c r="BU33" s="682"/>
      <c r="BV33" s="682"/>
      <c r="BW33" s="682"/>
      <c r="BX33" s="683">
        <v>89.9</v>
      </c>
      <c r="BY33" s="682"/>
      <c r="BZ33" s="682"/>
      <c r="CA33" s="682"/>
      <c r="CB33" s="684"/>
      <c r="CD33" s="620" t="s">
        <v>307</v>
      </c>
      <c r="CE33" s="621"/>
      <c r="CF33" s="621"/>
      <c r="CG33" s="621"/>
      <c r="CH33" s="621"/>
      <c r="CI33" s="621"/>
      <c r="CJ33" s="621"/>
      <c r="CK33" s="621"/>
      <c r="CL33" s="621"/>
      <c r="CM33" s="621"/>
      <c r="CN33" s="621"/>
      <c r="CO33" s="621"/>
      <c r="CP33" s="621"/>
      <c r="CQ33" s="622"/>
      <c r="CR33" s="623">
        <v>5582856</v>
      </c>
      <c r="CS33" s="655"/>
      <c r="CT33" s="655"/>
      <c r="CU33" s="655"/>
      <c r="CV33" s="655"/>
      <c r="CW33" s="655"/>
      <c r="CX33" s="655"/>
      <c r="CY33" s="656"/>
      <c r="CZ33" s="628">
        <v>45.6</v>
      </c>
      <c r="DA33" s="653"/>
      <c r="DB33" s="653"/>
      <c r="DC33" s="657"/>
      <c r="DD33" s="632">
        <v>3057757</v>
      </c>
      <c r="DE33" s="655"/>
      <c r="DF33" s="655"/>
      <c r="DG33" s="655"/>
      <c r="DH33" s="655"/>
      <c r="DI33" s="655"/>
      <c r="DJ33" s="655"/>
      <c r="DK33" s="656"/>
      <c r="DL33" s="632">
        <v>1743777</v>
      </c>
      <c r="DM33" s="655"/>
      <c r="DN33" s="655"/>
      <c r="DO33" s="655"/>
      <c r="DP33" s="655"/>
      <c r="DQ33" s="655"/>
      <c r="DR33" s="655"/>
      <c r="DS33" s="655"/>
      <c r="DT33" s="655"/>
      <c r="DU33" s="655"/>
      <c r="DV33" s="656"/>
      <c r="DW33" s="628">
        <v>32.700000000000003</v>
      </c>
      <c r="DX33" s="653"/>
      <c r="DY33" s="653"/>
      <c r="DZ33" s="653"/>
      <c r="EA33" s="653"/>
      <c r="EB33" s="653"/>
      <c r="EC33" s="654"/>
    </row>
    <row r="34" spans="2:133" ht="11.25" customHeight="1">
      <c r="B34" s="620" t="s">
        <v>308</v>
      </c>
      <c r="C34" s="621"/>
      <c r="D34" s="621"/>
      <c r="E34" s="621"/>
      <c r="F34" s="621"/>
      <c r="G34" s="621"/>
      <c r="H34" s="621"/>
      <c r="I34" s="621"/>
      <c r="J34" s="621"/>
      <c r="K34" s="621"/>
      <c r="L34" s="621"/>
      <c r="M34" s="621"/>
      <c r="N34" s="621"/>
      <c r="O34" s="621"/>
      <c r="P34" s="621"/>
      <c r="Q34" s="622"/>
      <c r="R34" s="623">
        <v>752682</v>
      </c>
      <c r="S34" s="624"/>
      <c r="T34" s="624"/>
      <c r="U34" s="624"/>
      <c r="V34" s="624"/>
      <c r="W34" s="624"/>
      <c r="X34" s="624"/>
      <c r="Y34" s="625"/>
      <c r="Z34" s="626">
        <v>6.1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1666864</v>
      </c>
      <c r="CS34" s="624"/>
      <c r="CT34" s="624"/>
      <c r="CU34" s="624"/>
      <c r="CV34" s="624"/>
      <c r="CW34" s="624"/>
      <c r="CX34" s="624"/>
      <c r="CY34" s="625"/>
      <c r="CZ34" s="628">
        <v>13.6</v>
      </c>
      <c r="DA34" s="653"/>
      <c r="DB34" s="653"/>
      <c r="DC34" s="657"/>
      <c r="DD34" s="632">
        <v>634604</v>
      </c>
      <c r="DE34" s="624"/>
      <c r="DF34" s="624"/>
      <c r="DG34" s="624"/>
      <c r="DH34" s="624"/>
      <c r="DI34" s="624"/>
      <c r="DJ34" s="624"/>
      <c r="DK34" s="625"/>
      <c r="DL34" s="632">
        <v>455263</v>
      </c>
      <c r="DM34" s="624"/>
      <c r="DN34" s="624"/>
      <c r="DO34" s="624"/>
      <c r="DP34" s="624"/>
      <c r="DQ34" s="624"/>
      <c r="DR34" s="624"/>
      <c r="DS34" s="624"/>
      <c r="DT34" s="624"/>
      <c r="DU34" s="624"/>
      <c r="DV34" s="625"/>
      <c r="DW34" s="628">
        <v>8.5</v>
      </c>
      <c r="DX34" s="653"/>
      <c r="DY34" s="653"/>
      <c r="DZ34" s="653"/>
      <c r="EA34" s="653"/>
      <c r="EB34" s="653"/>
      <c r="EC34" s="654"/>
    </row>
    <row r="35" spans="2:133" ht="11.25" customHeight="1">
      <c r="B35" s="620" t="s">
        <v>310</v>
      </c>
      <c r="C35" s="621"/>
      <c r="D35" s="621"/>
      <c r="E35" s="621"/>
      <c r="F35" s="621"/>
      <c r="G35" s="621"/>
      <c r="H35" s="621"/>
      <c r="I35" s="621"/>
      <c r="J35" s="621"/>
      <c r="K35" s="621"/>
      <c r="L35" s="621"/>
      <c r="M35" s="621"/>
      <c r="N35" s="621"/>
      <c r="O35" s="621"/>
      <c r="P35" s="621"/>
      <c r="Q35" s="622"/>
      <c r="R35" s="623">
        <v>1577404</v>
      </c>
      <c r="S35" s="624"/>
      <c r="T35" s="624"/>
      <c r="U35" s="624"/>
      <c r="V35" s="624"/>
      <c r="W35" s="624"/>
      <c r="X35" s="624"/>
      <c r="Y35" s="625"/>
      <c r="Z35" s="626">
        <v>12.8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21665</v>
      </c>
      <c r="CS35" s="655"/>
      <c r="CT35" s="655"/>
      <c r="CU35" s="655"/>
      <c r="CV35" s="655"/>
      <c r="CW35" s="655"/>
      <c r="CX35" s="655"/>
      <c r="CY35" s="656"/>
      <c r="CZ35" s="628">
        <v>0.2</v>
      </c>
      <c r="DA35" s="653"/>
      <c r="DB35" s="653"/>
      <c r="DC35" s="657"/>
      <c r="DD35" s="632">
        <v>16127</v>
      </c>
      <c r="DE35" s="655"/>
      <c r="DF35" s="655"/>
      <c r="DG35" s="655"/>
      <c r="DH35" s="655"/>
      <c r="DI35" s="655"/>
      <c r="DJ35" s="655"/>
      <c r="DK35" s="656"/>
      <c r="DL35" s="632">
        <v>14572</v>
      </c>
      <c r="DM35" s="655"/>
      <c r="DN35" s="655"/>
      <c r="DO35" s="655"/>
      <c r="DP35" s="655"/>
      <c r="DQ35" s="655"/>
      <c r="DR35" s="655"/>
      <c r="DS35" s="655"/>
      <c r="DT35" s="655"/>
      <c r="DU35" s="655"/>
      <c r="DV35" s="656"/>
      <c r="DW35" s="628">
        <v>0.3</v>
      </c>
      <c r="DX35" s="653"/>
      <c r="DY35" s="653"/>
      <c r="DZ35" s="653"/>
      <c r="EA35" s="653"/>
      <c r="EB35" s="653"/>
      <c r="EC35" s="654"/>
    </row>
    <row r="36" spans="2:133" ht="11.25" customHeight="1">
      <c r="B36" s="620" t="s">
        <v>314</v>
      </c>
      <c r="C36" s="621"/>
      <c r="D36" s="621"/>
      <c r="E36" s="621"/>
      <c r="F36" s="621"/>
      <c r="G36" s="621"/>
      <c r="H36" s="621"/>
      <c r="I36" s="621"/>
      <c r="J36" s="621"/>
      <c r="K36" s="621"/>
      <c r="L36" s="621"/>
      <c r="M36" s="621"/>
      <c r="N36" s="621"/>
      <c r="O36" s="621"/>
      <c r="P36" s="621"/>
      <c r="Q36" s="622"/>
      <c r="R36" s="623">
        <v>149121</v>
      </c>
      <c r="S36" s="624"/>
      <c r="T36" s="624"/>
      <c r="U36" s="624"/>
      <c r="V36" s="624"/>
      <c r="W36" s="624"/>
      <c r="X36" s="624"/>
      <c r="Y36" s="625"/>
      <c r="Z36" s="626">
        <v>1.2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1131285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44340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1074434</v>
      </c>
      <c r="CS36" s="624"/>
      <c r="CT36" s="624"/>
      <c r="CU36" s="624"/>
      <c r="CV36" s="624"/>
      <c r="CW36" s="624"/>
      <c r="CX36" s="624"/>
      <c r="CY36" s="625"/>
      <c r="CZ36" s="628">
        <v>8.8000000000000007</v>
      </c>
      <c r="DA36" s="653"/>
      <c r="DB36" s="653"/>
      <c r="DC36" s="657"/>
      <c r="DD36" s="632">
        <v>830309</v>
      </c>
      <c r="DE36" s="624"/>
      <c r="DF36" s="624"/>
      <c r="DG36" s="624"/>
      <c r="DH36" s="624"/>
      <c r="DI36" s="624"/>
      <c r="DJ36" s="624"/>
      <c r="DK36" s="625"/>
      <c r="DL36" s="632">
        <v>572756</v>
      </c>
      <c r="DM36" s="624"/>
      <c r="DN36" s="624"/>
      <c r="DO36" s="624"/>
      <c r="DP36" s="624"/>
      <c r="DQ36" s="624"/>
      <c r="DR36" s="624"/>
      <c r="DS36" s="624"/>
      <c r="DT36" s="624"/>
      <c r="DU36" s="624"/>
      <c r="DV36" s="625"/>
      <c r="DW36" s="628">
        <v>10.7</v>
      </c>
      <c r="DX36" s="653"/>
      <c r="DY36" s="653"/>
      <c r="DZ36" s="653"/>
      <c r="EA36" s="653"/>
      <c r="EB36" s="653"/>
      <c r="EC36" s="654"/>
    </row>
    <row r="37" spans="2:133" ht="11.25" customHeight="1">
      <c r="B37" s="620" t="s">
        <v>318</v>
      </c>
      <c r="C37" s="621"/>
      <c r="D37" s="621"/>
      <c r="E37" s="621"/>
      <c r="F37" s="621"/>
      <c r="G37" s="621"/>
      <c r="H37" s="621"/>
      <c r="I37" s="621"/>
      <c r="J37" s="621"/>
      <c r="K37" s="621"/>
      <c r="L37" s="621"/>
      <c r="M37" s="621"/>
      <c r="N37" s="621"/>
      <c r="O37" s="621"/>
      <c r="P37" s="621"/>
      <c r="Q37" s="622"/>
      <c r="R37" s="623">
        <v>147109</v>
      </c>
      <c r="S37" s="624"/>
      <c r="T37" s="624"/>
      <c r="U37" s="624"/>
      <c r="V37" s="624"/>
      <c r="W37" s="624"/>
      <c r="X37" s="624"/>
      <c r="Y37" s="625"/>
      <c r="Z37" s="626">
        <v>1.2</v>
      </c>
      <c r="AA37" s="626"/>
      <c r="AB37" s="626"/>
      <c r="AC37" s="626"/>
      <c r="AD37" s="627" t="s">
        <v>122</v>
      </c>
      <c r="AE37" s="627"/>
      <c r="AF37" s="627"/>
      <c r="AG37" s="627"/>
      <c r="AH37" s="627"/>
      <c r="AI37" s="627"/>
      <c r="AJ37" s="627"/>
      <c r="AK37" s="627"/>
      <c r="AL37" s="628" t="s">
        <v>122</v>
      </c>
      <c r="AM37" s="629"/>
      <c r="AN37" s="629"/>
      <c r="AO37" s="630"/>
      <c r="AQ37" s="686" t="s">
        <v>319</v>
      </c>
      <c r="AR37" s="687"/>
      <c r="AS37" s="687"/>
      <c r="AT37" s="687"/>
      <c r="AU37" s="687"/>
      <c r="AV37" s="687"/>
      <c r="AW37" s="687"/>
      <c r="AX37" s="687"/>
      <c r="AY37" s="688"/>
      <c r="AZ37" s="623">
        <v>227136</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2513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402675</v>
      </c>
      <c r="CS37" s="655"/>
      <c r="CT37" s="655"/>
      <c r="CU37" s="655"/>
      <c r="CV37" s="655"/>
      <c r="CW37" s="655"/>
      <c r="CX37" s="655"/>
      <c r="CY37" s="656"/>
      <c r="CZ37" s="628">
        <v>3.3</v>
      </c>
      <c r="DA37" s="653"/>
      <c r="DB37" s="653"/>
      <c r="DC37" s="657"/>
      <c r="DD37" s="632">
        <v>399594</v>
      </c>
      <c r="DE37" s="655"/>
      <c r="DF37" s="655"/>
      <c r="DG37" s="655"/>
      <c r="DH37" s="655"/>
      <c r="DI37" s="655"/>
      <c r="DJ37" s="655"/>
      <c r="DK37" s="656"/>
      <c r="DL37" s="632">
        <v>367679</v>
      </c>
      <c r="DM37" s="655"/>
      <c r="DN37" s="655"/>
      <c r="DO37" s="655"/>
      <c r="DP37" s="655"/>
      <c r="DQ37" s="655"/>
      <c r="DR37" s="655"/>
      <c r="DS37" s="655"/>
      <c r="DT37" s="655"/>
      <c r="DU37" s="655"/>
      <c r="DV37" s="656"/>
      <c r="DW37" s="628">
        <v>6.9</v>
      </c>
      <c r="DX37" s="653"/>
      <c r="DY37" s="653"/>
      <c r="DZ37" s="653"/>
      <c r="EA37" s="653"/>
      <c r="EB37" s="653"/>
      <c r="EC37" s="654"/>
    </row>
    <row r="38" spans="2:133" ht="11.25" customHeight="1">
      <c r="B38" s="620" t="s">
        <v>322</v>
      </c>
      <c r="C38" s="621"/>
      <c r="D38" s="621"/>
      <c r="E38" s="621"/>
      <c r="F38" s="621"/>
      <c r="G38" s="621"/>
      <c r="H38" s="621"/>
      <c r="I38" s="621"/>
      <c r="J38" s="621"/>
      <c r="K38" s="621"/>
      <c r="L38" s="621"/>
      <c r="M38" s="621"/>
      <c r="N38" s="621"/>
      <c r="O38" s="621"/>
      <c r="P38" s="621"/>
      <c r="Q38" s="622"/>
      <c r="R38" s="623">
        <v>688544</v>
      </c>
      <c r="S38" s="624"/>
      <c r="T38" s="624"/>
      <c r="U38" s="624"/>
      <c r="V38" s="624"/>
      <c r="W38" s="624"/>
      <c r="X38" s="624"/>
      <c r="Y38" s="625"/>
      <c r="Z38" s="626">
        <v>5.6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t="s">
        <v>122</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2309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904149</v>
      </c>
      <c r="CS38" s="624"/>
      <c r="CT38" s="624"/>
      <c r="CU38" s="624"/>
      <c r="CV38" s="624"/>
      <c r="CW38" s="624"/>
      <c r="CX38" s="624"/>
      <c r="CY38" s="625"/>
      <c r="CZ38" s="628">
        <v>7.4</v>
      </c>
      <c r="DA38" s="653"/>
      <c r="DB38" s="653"/>
      <c r="DC38" s="657"/>
      <c r="DD38" s="632">
        <v>747461</v>
      </c>
      <c r="DE38" s="624"/>
      <c r="DF38" s="624"/>
      <c r="DG38" s="624"/>
      <c r="DH38" s="624"/>
      <c r="DI38" s="624"/>
      <c r="DJ38" s="624"/>
      <c r="DK38" s="625"/>
      <c r="DL38" s="632">
        <v>701186</v>
      </c>
      <c r="DM38" s="624"/>
      <c r="DN38" s="624"/>
      <c r="DO38" s="624"/>
      <c r="DP38" s="624"/>
      <c r="DQ38" s="624"/>
      <c r="DR38" s="624"/>
      <c r="DS38" s="624"/>
      <c r="DT38" s="624"/>
      <c r="DU38" s="624"/>
      <c r="DV38" s="625"/>
      <c r="DW38" s="628">
        <v>13.2</v>
      </c>
      <c r="DX38" s="653"/>
      <c r="DY38" s="653"/>
      <c r="DZ38" s="653"/>
      <c r="EA38" s="653"/>
      <c r="EB38" s="653"/>
      <c r="EC38" s="654"/>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3398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1689144</v>
      </c>
      <c r="CS39" s="655"/>
      <c r="CT39" s="655"/>
      <c r="CU39" s="655"/>
      <c r="CV39" s="655"/>
      <c r="CW39" s="655"/>
      <c r="CX39" s="655"/>
      <c r="CY39" s="656"/>
      <c r="CZ39" s="628">
        <v>13.8</v>
      </c>
      <c r="DA39" s="653"/>
      <c r="DB39" s="653"/>
      <c r="DC39" s="657"/>
      <c r="DD39" s="632">
        <v>827156</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c r="B40" s="620" t="s">
        <v>330</v>
      </c>
      <c r="C40" s="621"/>
      <c r="D40" s="621"/>
      <c r="E40" s="621"/>
      <c r="F40" s="621"/>
      <c r="G40" s="621"/>
      <c r="H40" s="621"/>
      <c r="I40" s="621"/>
      <c r="J40" s="621"/>
      <c r="K40" s="621"/>
      <c r="L40" s="621"/>
      <c r="M40" s="621"/>
      <c r="N40" s="621"/>
      <c r="O40" s="621"/>
      <c r="P40" s="621"/>
      <c r="Q40" s="622"/>
      <c r="R40" s="623">
        <v>26144</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66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226600</v>
      </c>
      <c r="CS40" s="624"/>
      <c r="CT40" s="624"/>
      <c r="CU40" s="624"/>
      <c r="CV40" s="624"/>
      <c r="CW40" s="624"/>
      <c r="CX40" s="624"/>
      <c r="CY40" s="625"/>
      <c r="CZ40" s="628">
        <v>1.9</v>
      </c>
      <c r="DA40" s="653"/>
      <c r="DB40" s="653"/>
      <c r="DC40" s="657"/>
      <c r="DD40" s="632">
        <v>2100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c r="B41" s="644" t="s">
        <v>335</v>
      </c>
      <c r="C41" s="645"/>
      <c r="D41" s="645"/>
      <c r="E41" s="645"/>
      <c r="F41" s="645"/>
      <c r="G41" s="645"/>
      <c r="H41" s="645"/>
      <c r="I41" s="645"/>
      <c r="J41" s="645"/>
      <c r="K41" s="645"/>
      <c r="L41" s="645"/>
      <c r="M41" s="645"/>
      <c r="N41" s="645"/>
      <c r="O41" s="645"/>
      <c r="P41" s="645"/>
      <c r="Q41" s="646"/>
      <c r="R41" s="695">
        <v>12364749</v>
      </c>
      <c r="S41" s="696"/>
      <c r="T41" s="696"/>
      <c r="U41" s="696"/>
      <c r="V41" s="696"/>
      <c r="W41" s="696"/>
      <c r="X41" s="696"/>
      <c r="Y41" s="700"/>
      <c r="Z41" s="701">
        <v>100</v>
      </c>
      <c r="AA41" s="701"/>
      <c r="AB41" s="701"/>
      <c r="AC41" s="701"/>
      <c r="AD41" s="702">
        <v>5303930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213862</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690287</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790465</v>
      </c>
      <c r="CS42" s="655"/>
      <c r="CT42" s="655"/>
      <c r="CU42" s="655"/>
      <c r="CV42" s="655"/>
      <c r="CW42" s="655"/>
      <c r="CX42" s="655"/>
      <c r="CY42" s="656"/>
      <c r="CZ42" s="628">
        <v>6.5</v>
      </c>
      <c r="DA42" s="653"/>
      <c r="DB42" s="653"/>
      <c r="DC42" s="657"/>
      <c r="DD42" s="632">
        <v>127795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14295</v>
      </c>
      <c r="CS43" s="655"/>
      <c r="CT43" s="655"/>
      <c r="CU43" s="655"/>
      <c r="CV43" s="655"/>
      <c r="CW43" s="655"/>
      <c r="CX43" s="655"/>
      <c r="CY43" s="656"/>
      <c r="CZ43" s="628">
        <v>0.1</v>
      </c>
      <c r="DA43" s="653"/>
      <c r="DB43" s="653"/>
      <c r="DC43" s="657"/>
      <c r="DD43" s="632">
        <v>14295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756125</v>
      </c>
      <c r="CS44" s="624"/>
      <c r="CT44" s="624"/>
      <c r="CU44" s="624"/>
      <c r="CV44" s="624"/>
      <c r="CW44" s="624"/>
      <c r="CX44" s="624"/>
      <c r="CY44" s="625"/>
      <c r="CZ44" s="628">
        <v>6.2</v>
      </c>
      <c r="DA44" s="629"/>
      <c r="DB44" s="629"/>
      <c r="DC44" s="635"/>
      <c r="DD44" s="632">
        <v>116679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323775</v>
      </c>
      <c r="CS45" s="655"/>
      <c r="CT45" s="655"/>
      <c r="CU45" s="655"/>
      <c r="CV45" s="655"/>
      <c r="CW45" s="655"/>
      <c r="CX45" s="655"/>
      <c r="CY45" s="656"/>
      <c r="CZ45" s="628">
        <v>2.6</v>
      </c>
      <c r="DA45" s="653"/>
      <c r="DB45" s="653"/>
      <c r="DC45" s="657"/>
      <c r="DD45" s="632">
        <v>43803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348</v>
      </c>
      <c r="CG46" s="621"/>
      <c r="CH46" s="621"/>
      <c r="CI46" s="621"/>
      <c r="CJ46" s="621"/>
      <c r="CK46" s="621"/>
      <c r="CL46" s="621"/>
      <c r="CM46" s="621"/>
      <c r="CN46" s="621"/>
      <c r="CO46" s="621"/>
      <c r="CP46" s="621"/>
      <c r="CQ46" s="622"/>
      <c r="CR46" s="623">
        <v>432350</v>
      </c>
      <c r="CS46" s="624"/>
      <c r="CT46" s="624"/>
      <c r="CU46" s="624"/>
      <c r="CV46" s="624"/>
      <c r="CW46" s="624"/>
      <c r="CX46" s="624"/>
      <c r="CY46" s="625"/>
      <c r="CZ46" s="628">
        <v>3.5</v>
      </c>
      <c r="DA46" s="629"/>
      <c r="DB46" s="629"/>
      <c r="DC46" s="635"/>
      <c r="DD46" s="632">
        <v>72876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349</v>
      </c>
      <c r="CG47" s="621"/>
      <c r="CH47" s="621"/>
      <c r="CI47" s="621"/>
      <c r="CJ47" s="621"/>
      <c r="CK47" s="621"/>
      <c r="CL47" s="621"/>
      <c r="CM47" s="621"/>
      <c r="CN47" s="621"/>
      <c r="CO47" s="621"/>
      <c r="CP47" s="621"/>
      <c r="CQ47" s="622"/>
      <c r="CR47" s="623">
        <v>34340</v>
      </c>
      <c r="CS47" s="655"/>
      <c r="CT47" s="655"/>
      <c r="CU47" s="655"/>
      <c r="CV47" s="655"/>
      <c r="CW47" s="655"/>
      <c r="CX47" s="655"/>
      <c r="CY47" s="656"/>
      <c r="CZ47" s="628">
        <v>0.3</v>
      </c>
      <c r="DA47" s="653"/>
      <c r="DB47" s="653"/>
      <c r="DC47" s="657"/>
      <c r="DD47" s="632">
        <v>11116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351</v>
      </c>
      <c r="CE49" s="645"/>
      <c r="CF49" s="645"/>
      <c r="CG49" s="645"/>
      <c r="CH49" s="645"/>
      <c r="CI49" s="645"/>
      <c r="CJ49" s="645"/>
      <c r="CK49" s="645"/>
      <c r="CL49" s="645"/>
      <c r="CM49" s="645"/>
      <c r="CN49" s="645"/>
      <c r="CO49" s="645"/>
      <c r="CP49" s="645"/>
      <c r="CQ49" s="646"/>
      <c r="CR49" s="695">
        <v>12237129</v>
      </c>
      <c r="CS49" s="682"/>
      <c r="CT49" s="682"/>
      <c r="CU49" s="682"/>
      <c r="CV49" s="682"/>
      <c r="CW49" s="682"/>
      <c r="CX49" s="682"/>
      <c r="CY49" s="711"/>
      <c r="CZ49" s="703">
        <v>100</v>
      </c>
      <c r="DA49" s="712"/>
      <c r="DB49" s="712"/>
      <c r="DC49" s="713"/>
      <c r="DD49" s="714">
        <v>7082749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5CjmTcvgjL1ogdrk41+jrkE4jGIXPNI0BKt4IiaiW/AmBCpC71NyDsRNCvX2CKbYEOW9cTwpAZYuKbkBhWtLg==" saltValue="yTkvqESFGYMQQw7T11y2T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12315</v>
      </c>
      <c r="R7" s="753"/>
      <c r="S7" s="753"/>
      <c r="T7" s="753"/>
      <c r="U7" s="753"/>
      <c r="V7" s="753">
        <v>12187</v>
      </c>
      <c r="W7" s="753"/>
      <c r="X7" s="753"/>
      <c r="Y7" s="753"/>
      <c r="Z7" s="753"/>
      <c r="AA7" s="753">
        <v>128</v>
      </c>
      <c r="AB7" s="753"/>
      <c r="AC7" s="753"/>
      <c r="AD7" s="753"/>
      <c r="AE7" s="754"/>
      <c r="AF7" s="755">
        <v>116</v>
      </c>
      <c r="AG7" s="756"/>
      <c r="AH7" s="756"/>
      <c r="AI7" s="756"/>
      <c r="AJ7" s="757"/>
      <c r="AK7" s="758" t="s">
        <v>544</v>
      </c>
      <c r="AL7" s="759"/>
      <c r="AM7" s="759"/>
      <c r="AN7" s="759"/>
      <c r="AO7" s="759"/>
      <c r="AP7" s="759">
        <v>12661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545</v>
      </c>
      <c r="BS7" s="746" t="s">
        <v>546</v>
      </c>
      <c r="BT7" s="747"/>
      <c r="BU7" s="747"/>
      <c r="BV7" s="747"/>
      <c r="BW7" s="747"/>
      <c r="BX7" s="747"/>
      <c r="BY7" s="747"/>
      <c r="BZ7" s="747"/>
      <c r="CA7" s="747"/>
      <c r="CB7" s="747"/>
      <c r="CC7" s="747"/>
      <c r="CD7" s="747"/>
      <c r="CE7" s="747"/>
      <c r="CF7" s="747"/>
      <c r="CG7" s="762"/>
      <c r="CH7" s="743">
        <v>-4</v>
      </c>
      <c r="CI7" s="744"/>
      <c r="CJ7" s="744"/>
      <c r="CK7" s="744"/>
      <c r="CL7" s="745"/>
      <c r="CM7" s="743">
        <v>649</v>
      </c>
      <c r="CN7" s="744"/>
      <c r="CO7" s="744"/>
      <c r="CP7" s="744"/>
      <c r="CQ7" s="745"/>
      <c r="CR7" s="743">
        <v>68</v>
      </c>
      <c r="CS7" s="744"/>
      <c r="CT7" s="744"/>
      <c r="CU7" s="744"/>
      <c r="CV7" s="745"/>
      <c r="CW7" s="743">
        <v>68</v>
      </c>
      <c r="CX7" s="744"/>
      <c r="CY7" s="744"/>
      <c r="CZ7" s="744"/>
      <c r="DA7" s="745"/>
      <c r="DB7" s="743" t="s">
        <v>547</v>
      </c>
      <c r="DC7" s="744"/>
      <c r="DD7" s="744"/>
      <c r="DE7" s="744"/>
      <c r="DF7" s="745"/>
      <c r="DG7" s="743" t="s">
        <v>547</v>
      </c>
      <c r="DH7" s="744"/>
      <c r="DI7" s="744"/>
      <c r="DJ7" s="744"/>
      <c r="DK7" s="745"/>
      <c r="DL7" s="743" t="s">
        <v>547</v>
      </c>
      <c r="DM7" s="744"/>
      <c r="DN7" s="744"/>
      <c r="DO7" s="744"/>
      <c r="DP7" s="745"/>
      <c r="DQ7" s="743" t="s">
        <v>547</v>
      </c>
      <c r="DR7" s="744"/>
      <c r="DS7" s="744"/>
      <c r="DT7" s="744"/>
      <c r="DU7" s="745"/>
      <c r="DV7" s="746"/>
      <c r="DW7" s="747"/>
      <c r="DX7" s="747"/>
      <c r="DY7" s="747"/>
      <c r="DZ7" s="748"/>
      <c r="EA7" s="234"/>
    </row>
    <row r="8" spans="1:131" s="235" customFormat="1" ht="26.25" customHeight="1">
      <c r="A8" s="238">
        <v>2</v>
      </c>
      <c r="B8" s="780" t="s">
        <v>375</v>
      </c>
      <c r="C8" s="781"/>
      <c r="D8" s="781"/>
      <c r="E8" s="781"/>
      <c r="F8" s="781"/>
      <c r="G8" s="781"/>
      <c r="H8" s="781"/>
      <c r="I8" s="781"/>
      <c r="J8" s="781"/>
      <c r="K8" s="781"/>
      <c r="L8" s="781"/>
      <c r="M8" s="781"/>
      <c r="N8" s="781"/>
      <c r="O8" s="781"/>
      <c r="P8" s="782"/>
      <c r="Q8" s="783">
        <v>158</v>
      </c>
      <c r="R8" s="784"/>
      <c r="S8" s="784"/>
      <c r="T8" s="784"/>
      <c r="U8" s="784"/>
      <c r="V8" s="784">
        <v>159</v>
      </c>
      <c r="W8" s="784"/>
      <c r="X8" s="784"/>
      <c r="Y8" s="784"/>
      <c r="Z8" s="784"/>
      <c r="AA8" s="784">
        <v>0</v>
      </c>
      <c r="AB8" s="784"/>
      <c r="AC8" s="784"/>
      <c r="AD8" s="784"/>
      <c r="AE8" s="785"/>
      <c r="AF8" s="786">
        <v>0</v>
      </c>
      <c r="AG8" s="787"/>
      <c r="AH8" s="787"/>
      <c r="AI8" s="787"/>
      <c r="AJ8" s="788"/>
      <c r="AK8" s="769">
        <v>108</v>
      </c>
      <c r="AL8" s="770"/>
      <c r="AM8" s="770"/>
      <c r="AN8" s="770"/>
      <c r="AO8" s="770"/>
      <c r="AP8" s="770" t="s">
        <v>544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377</v>
      </c>
      <c r="B23" s="789" t="s">
        <v>378</v>
      </c>
      <c r="C23" s="790"/>
      <c r="D23" s="790"/>
      <c r="E23" s="790"/>
      <c r="F23" s="790"/>
      <c r="G23" s="790"/>
      <c r="H23" s="790"/>
      <c r="I23" s="790"/>
      <c r="J23" s="790"/>
      <c r="K23" s="790"/>
      <c r="L23" s="790"/>
      <c r="M23" s="790"/>
      <c r="N23" s="790"/>
      <c r="O23" s="790"/>
      <c r="P23" s="791"/>
      <c r="Q23" s="792">
        <v>12365</v>
      </c>
      <c r="R23" s="793"/>
      <c r="S23" s="793"/>
      <c r="T23" s="793"/>
      <c r="U23" s="793"/>
      <c r="V23" s="793">
        <v>12237</v>
      </c>
      <c r="W23" s="793"/>
      <c r="X23" s="793"/>
      <c r="Y23" s="793"/>
      <c r="Z23" s="793"/>
      <c r="AA23" s="793">
        <v>128</v>
      </c>
      <c r="AB23" s="793"/>
      <c r="AC23" s="793"/>
      <c r="AD23" s="793"/>
      <c r="AE23" s="794"/>
      <c r="AF23" s="795">
        <v>115</v>
      </c>
      <c r="AG23" s="793"/>
      <c r="AH23" s="793"/>
      <c r="AI23" s="793"/>
      <c r="AJ23" s="796"/>
      <c r="AK23" s="797"/>
      <c r="AL23" s="798"/>
      <c r="AM23" s="798"/>
      <c r="AN23" s="798"/>
      <c r="AO23" s="798"/>
      <c r="AP23" s="793">
        <v>12661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389</v>
      </c>
      <c r="C28" s="750"/>
      <c r="D28" s="750"/>
      <c r="E28" s="750"/>
      <c r="F28" s="750"/>
      <c r="G28" s="750"/>
      <c r="H28" s="750"/>
      <c r="I28" s="750"/>
      <c r="J28" s="750"/>
      <c r="K28" s="750"/>
      <c r="L28" s="750"/>
      <c r="M28" s="750"/>
      <c r="N28" s="750"/>
      <c r="O28" s="750"/>
      <c r="P28" s="751"/>
      <c r="Q28" s="822">
        <v>1781</v>
      </c>
      <c r="R28" s="823"/>
      <c r="S28" s="823"/>
      <c r="T28" s="823"/>
      <c r="U28" s="823"/>
      <c r="V28" s="823">
        <v>1737</v>
      </c>
      <c r="W28" s="823"/>
      <c r="X28" s="823"/>
      <c r="Y28" s="823"/>
      <c r="Z28" s="823"/>
      <c r="AA28" s="823">
        <v>44</v>
      </c>
      <c r="AB28" s="823"/>
      <c r="AC28" s="823"/>
      <c r="AD28" s="823"/>
      <c r="AE28" s="824"/>
      <c r="AF28" s="825">
        <v>44</v>
      </c>
      <c r="AG28" s="823"/>
      <c r="AH28" s="823"/>
      <c r="AI28" s="823"/>
      <c r="AJ28" s="826"/>
      <c r="AK28" s="827">
        <v>214</v>
      </c>
      <c r="AL28" s="828"/>
      <c r="AM28" s="828"/>
      <c r="AN28" s="828"/>
      <c r="AO28" s="828"/>
      <c r="AP28" s="828" t="s">
        <v>544</v>
      </c>
      <c r="AQ28" s="828"/>
      <c r="AR28" s="828"/>
      <c r="AS28" s="828"/>
      <c r="AT28" s="828"/>
      <c r="AU28" s="828" t="s">
        <v>544</v>
      </c>
      <c r="AV28" s="828"/>
      <c r="AW28" s="828"/>
      <c r="AX28" s="828"/>
      <c r="AY28" s="828"/>
      <c r="AZ28" s="829" t="s">
        <v>544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390</v>
      </c>
      <c r="C29" s="781"/>
      <c r="D29" s="781"/>
      <c r="E29" s="781"/>
      <c r="F29" s="781"/>
      <c r="G29" s="781"/>
      <c r="H29" s="781"/>
      <c r="I29" s="781"/>
      <c r="J29" s="781"/>
      <c r="K29" s="781"/>
      <c r="L29" s="781"/>
      <c r="M29" s="781"/>
      <c r="N29" s="781"/>
      <c r="O29" s="781"/>
      <c r="P29" s="782"/>
      <c r="Q29" s="783">
        <v>249</v>
      </c>
      <c r="R29" s="784"/>
      <c r="S29" s="784"/>
      <c r="T29" s="784"/>
      <c r="U29" s="784"/>
      <c r="V29" s="784">
        <v>244</v>
      </c>
      <c r="W29" s="784"/>
      <c r="X29" s="784"/>
      <c r="Y29" s="784"/>
      <c r="Z29" s="784"/>
      <c r="AA29" s="784">
        <v>5</v>
      </c>
      <c r="AB29" s="784"/>
      <c r="AC29" s="784"/>
      <c r="AD29" s="784"/>
      <c r="AE29" s="785"/>
      <c r="AF29" s="786">
        <v>5</v>
      </c>
      <c r="AG29" s="787"/>
      <c r="AH29" s="787"/>
      <c r="AI29" s="787"/>
      <c r="AJ29" s="788"/>
      <c r="AK29" s="834">
        <v>108</v>
      </c>
      <c r="AL29" s="830"/>
      <c r="AM29" s="830"/>
      <c r="AN29" s="830"/>
      <c r="AO29" s="830"/>
      <c r="AP29" s="830" t="s">
        <v>544</v>
      </c>
      <c r="AQ29" s="830"/>
      <c r="AR29" s="830"/>
      <c r="AS29" s="830"/>
      <c r="AT29" s="830"/>
      <c r="AU29" s="830" t="s">
        <v>544</v>
      </c>
      <c r="AV29" s="830"/>
      <c r="AW29" s="830"/>
      <c r="AX29" s="830"/>
      <c r="AY29" s="830"/>
      <c r="AZ29" s="831" t="s">
        <v>544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c r="C30" s="781"/>
      <c r="D30" s="781"/>
      <c r="E30" s="781"/>
      <c r="F30" s="781"/>
      <c r="G30" s="781"/>
      <c r="H30" s="781"/>
      <c r="I30" s="781"/>
      <c r="J30" s="781"/>
      <c r="K30" s="781"/>
      <c r="L30" s="781"/>
      <c r="M30" s="781"/>
      <c r="N30" s="781"/>
      <c r="O30" s="781"/>
      <c r="P30" s="782"/>
      <c r="Q30" s="783"/>
      <c r="R30" s="784"/>
      <c r="S30" s="784"/>
      <c r="T30" s="784"/>
      <c r="U30" s="784"/>
      <c r="V30" s="784"/>
      <c r="W30" s="784"/>
      <c r="X30" s="784"/>
      <c r="Y30" s="784"/>
      <c r="Z30" s="784"/>
      <c r="AA30" s="784"/>
      <c r="AB30" s="784"/>
      <c r="AC30" s="784"/>
      <c r="AD30" s="784"/>
      <c r="AE30" s="785"/>
      <c r="AF30" s="786"/>
      <c r="AG30" s="787"/>
      <c r="AH30" s="787"/>
      <c r="AI30" s="787"/>
      <c r="AJ30" s="788"/>
      <c r="AK30" s="834"/>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377</v>
      </c>
      <c r="B63" s="789" t="s">
        <v>392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50</v>
      </c>
      <c r="AG63" s="844"/>
      <c r="AH63" s="844"/>
      <c r="AI63" s="844"/>
      <c r="AJ63" s="845"/>
      <c r="AK63" s="846"/>
      <c r="AL63" s="841"/>
      <c r="AM63" s="841"/>
      <c r="AN63" s="841"/>
      <c r="AO63" s="841"/>
      <c r="AP63" s="844" t="s">
        <v>575</v>
      </c>
      <c r="AQ63" s="844"/>
      <c r="AR63" s="844"/>
      <c r="AS63" s="844"/>
      <c r="AT63" s="844"/>
      <c r="AU63" s="844" t="s">
        <v>575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394</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395</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553</v>
      </c>
      <c r="C68" s="870"/>
      <c r="D68" s="870"/>
      <c r="E68" s="870"/>
      <c r="F68" s="870"/>
      <c r="G68" s="870"/>
      <c r="H68" s="870"/>
      <c r="I68" s="870"/>
      <c r="J68" s="870"/>
      <c r="K68" s="870"/>
      <c r="L68" s="870"/>
      <c r="M68" s="870"/>
      <c r="N68" s="870"/>
      <c r="O68" s="870"/>
      <c r="P68" s="871"/>
      <c r="Q68" s="872">
        <v>91</v>
      </c>
      <c r="R68" s="866"/>
      <c r="S68" s="866"/>
      <c r="T68" s="866"/>
      <c r="U68" s="866"/>
      <c r="V68" s="866">
        <v>89</v>
      </c>
      <c r="W68" s="866"/>
      <c r="X68" s="866"/>
      <c r="Y68" s="866"/>
      <c r="Z68" s="866"/>
      <c r="AA68" s="866">
        <v>2</v>
      </c>
      <c r="AB68" s="866"/>
      <c r="AC68" s="866"/>
      <c r="AD68" s="866"/>
      <c r="AE68" s="866"/>
      <c r="AF68" s="866">
        <v>2</v>
      </c>
      <c r="AG68" s="866"/>
      <c r="AH68" s="866"/>
      <c r="AI68" s="866"/>
      <c r="AJ68" s="866"/>
      <c r="AK68" s="866" t="s">
        <v>569</v>
      </c>
      <c r="AL68" s="866"/>
      <c r="AM68" s="866"/>
      <c r="AN68" s="866"/>
      <c r="AO68" s="866"/>
      <c r="AP68" s="866" t="s">
        <v>482</v>
      </c>
      <c r="AQ68" s="866"/>
      <c r="AR68" s="866"/>
      <c r="AS68" s="866"/>
      <c r="AT68" s="866"/>
      <c r="AU68" s="866" t="s">
        <v>575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554</v>
      </c>
      <c r="C69" s="874"/>
      <c r="D69" s="874"/>
      <c r="E69" s="874"/>
      <c r="F69" s="874"/>
      <c r="G69" s="874"/>
      <c r="H69" s="874"/>
      <c r="I69" s="874"/>
      <c r="J69" s="874"/>
      <c r="K69" s="874"/>
      <c r="L69" s="874"/>
      <c r="M69" s="874"/>
      <c r="N69" s="874"/>
      <c r="O69" s="874"/>
      <c r="P69" s="875"/>
      <c r="Q69" s="876">
        <v>7658</v>
      </c>
      <c r="R69" s="830"/>
      <c r="S69" s="830"/>
      <c r="T69" s="830"/>
      <c r="U69" s="830"/>
      <c r="V69" s="830">
        <v>7653</v>
      </c>
      <c r="W69" s="830"/>
      <c r="X69" s="830"/>
      <c r="Y69" s="830"/>
      <c r="Z69" s="830"/>
      <c r="AA69" s="830">
        <v>5</v>
      </c>
      <c r="AB69" s="830"/>
      <c r="AC69" s="830"/>
      <c r="AD69" s="830"/>
      <c r="AE69" s="830"/>
      <c r="AF69" s="830">
        <v>5</v>
      </c>
      <c r="AG69" s="830"/>
      <c r="AH69" s="830"/>
      <c r="AI69" s="830"/>
      <c r="AJ69" s="830"/>
      <c r="AK69" s="830" t="s">
        <v>570</v>
      </c>
      <c r="AL69" s="830"/>
      <c r="AM69" s="830"/>
      <c r="AN69" s="830"/>
      <c r="AO69" s="830"/>
      <c r="AP69" s="830" t="s">
        <v>482</v>
      </c>
      <c r="AQ69" s="830"/>
      <c r="AR69" s="830"/>
      <c r="AS69" s="830"/>
      <c r="AT69" s="830"/>
      <c r="AU69" s="830" t="s">
        <v>575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555</v>
      </c>
      <c r="C70" s="874"/>
      <c r="D70" s="874"/>
      <c r="E70" s="874"/>
      <c r="F70" s="874"/>
      <c r="G70" s="874"/>
      <c r="H70" s="874"/>
      <c r="I70" s="874"/>
      <c r="J70" s="874"/>
      <c r="K70" s="874"/>
      <c r="L70" s="874"/>
      <c r="M70" s="874"/>
      <c r="N70" s="874"/>
      <c r="O70" s="874"/>
      <c r="P70" s="875"/>
      <c r="Q70" s="876">
        <v>96</v>
      </c>
      <c r="R70" s="830"/>
      <c r="S70" s="830"/>
      <c r="T70" s="830"/>
      <c r="U70" s="830"/>
      <c r="V70" s="830">
        <v>96</v>
      </c>
      <c r="W70" s="830"/>
      <c r="X70" s="830"/>
      <c r="Y70" s="830"/>
      <c r="Z70" s="830"/>
      <c r="AA70" s="830" t="s">
        <v>569</v>
      </c>
      <c r="AB70" s="830"/>
      <c r="AC70" s="830"/>
      <c r="AD70" s="830"/>
      <c r="AE70" s="830"/>
      <c r="AF70" s="830" t="s">
        <v>575</v>
      </c>
      <c r="AG70" s="830"/>
      <c r="AH70" s="830"/>
      <c r="AI70" s="830"/>
      <c r="AJ70" s="830"/>
      <c r="AK70" s="830" t="s">
        <v>569</v>
      </c>
      <c r="AL70" s="830"/>
      <c r="AM70" s="830"/>
      <c r="AN70" s="830"/>
      <c r="AO70" s="830"/>
      <c r="AP70" s="830" t="s">
        <v>482</v>
      </c>
      <c r="AQ70" s="830"/>
      <c r="AR70" s="830"/>
      <c r="AS70" s="830"/>
      <c r="AT70" s="830"/>
      <c r="AU70" s="830" t="s">
        <v>482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556</v>
      </c>
      <c r="C71" s="874"/>
      <c r="D71" s="874"/>
      <c r="E71" s="874"/>
      <c r="F71" s="874"/>
      <c r="G71" s="874"/>
      <c r="H71" s="874"/>
      <c r="I71" s="874"/>
      <c r="J71" s="874"/>
      <c r="K71" s="874"/>
      <c r="L71" s="874"/>
      <c r="M71" s="874"/>
      <c r="N71" s="874"/>
      <c r="O71" s="874"/>
      <c r="P71" s="875"/>
      <c r="Q71" s="876">
        <v>202</v>
      </c>
      <c r="R71" s="830"/>
      <c r="S71" s="830"/>
      <c r="T71" s="830"/>
      <c r="U71" s="830"/>
      <c r="V71" s="830">
        <v>187</v>
      </c>
      <c r="W71" s="830"/>
      <c r="X71" s="830"/>
      <c r="Y71" s="830"/>
      <c r="Z71" s="830"/>
      <c r="AA71" s="830">
        <v>15</v>
      </c>
      <c r="AB71" s="830"/>
      <c r="AC71" s="830"/>
      <c r="AD71" s="830"/>
      <c r="AE71" s="830"/>
      <c r="AF71" s="830">
        <v>15</v>
      </c>
      <c r="AG71" s="830"/>
      <c r="AH71" s="830"/>
      <c r="AI71" s="830"/>
      <c r="AJ71" s="830"/>
      <c r="AK71" s="830" t="s">
        <v>571</v>
      </c>
      <c r="AL71" s="830"/>
      <c r="AM71" s="830"/>
      <c r="AN71" s="830"/>
      <c r="AO71" s="830"/>
      <c r="AP71" s="830" t="s">
        <v>482</v>
      </c>
      <c r="AQ71" s="830"/>
      <c r="AR71" s="830"/>
      <c r="AS71" s="830"/>
      <c r="AT71" s="830"/>
      <c r="AU71" s="830" t="s">
        <v>482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557</v>
      </c>
      <c r="C72" s="874"/>
      <c r="D72" s="874"/>
      <c r="E72" s="874"/>
      <c r="F72" s="874"/>
      <c r="G72" s="874"/>
      <c r="H72" s="874"/>
      <c r="I72" s="874"/>
      <c r="J72" s="874"/>
      <c r="K72" s="874"/>
      <c r="L72" s="874"/>
      <c r="M72" s="874"/>
      <c r="N72" s="874"/>
      <c r="O72" s="874"/>
      <c r="P72" s="875"/>
      <c r="Q72" s="876">
        <v>2049</v>
      </c>
      <c r="R72" s="830"/>
      <c r="S72" s="830"/>
      <c r="T72" s="830"/>
      <c r="U72" s="830"/>
      <c r="V72" s="830">
        <v>1824</v>
      </c>
      <c r="W72" s="830"/>
      <c r="X72" s="830"/>
      <c r="Y72" s="830"/>
      <c r="Z72" s="830"/>
      <c r="AA72" s="830">
        <v>225</v>
      </c>
      <c r="AB72" s="830"/>
      <c r="AC72" s="830"/>
      <c r="AD72" s="830"/>
      <c r="AE72" s="830"/>
      <c r="AF72" s="830">
        <v>77</v>
      </c>
      <c r="AG72" s="830"/>
      <c r="AH72" s="830"/>
      <c r="AI72" s="830"/>
      <c r="AJ72" s="830"/>
      <c r="AK72" s="830">
        <v>166</v>
      </c>
      <c r="AL72" s="830"/>
      <c r="AM72" s="830"/>
      <c r="AN72" s="830"/>
      <c r="AO72" s="830"/>
      <c r="AP72" s="830">
        <v>1104</v>
      </c>
      <c r="AQ72" s="830"/>
      <c r="AR72" s="830"/>
      <c r="AS72" s="830"/>
      <c r="AT72" s="830"/>
      <c r="AU72" s="830" t="s">
        <v>482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558</v>
      </c>
      <c r="C73" s="874"/>
      <c r="D73" s="874"/>
      <c r="E73" s="874"/>
      <c r="F73" s="874"/>
      <c r="G73" s="874"/>
      <c r="H73" s="874"/>
      <c r="I73" s="874"/>
      <c r="J73" s="874"/>
      <c r="K73" s="874"/>
      <c r="L73" s="874"/>
      <c r="M73" s="874"/>
      <c r="N73" s="874"/>
      <c r="O73" s="874"/>
      <c r="P73" s="875"/>
      <c r="Q73" s="876">
        <v>527</v>
      </c>
      <c r="R73" s="830"/>
      <c r="S73" s="830"/>
      <c r="T73" s="830"/>
      <c r="U73" s="830"/>
      <c r="V73" s="830">
        <v>480</v>
      </c>
      <c r="W73" s="830"/>
      <c r="X73" s="830"/>
      <c r="Y73" s="830"/>
      <c r="Z73" s="830"/>
      <c r="AA73" s="830">
        <v>47</v>
      </c>
      <c r="AB73" s="830"/>
      <c r="AC73" s="830"/>
      <c r="AD73" s="830"/>
      <c r="AE73" s="830"/>
      <c r="AF73" s="830">
        <v>47</v>
      </c>
      <c r="AG73" s="830"/>
      <c r="AH73" s="830"/>
      <c r="AI73" s="830"/>
      <c r="AJ73" s="830"/>
      <c r="AK73" s="830" t="s">
        <v>569</v>
      </c>
      <c r="AL73" s="830"/>
      <c r="AM73" s="830"/>
      <c r="AN73" s="830"/>
      <c r="AO73" s="830"/>
      <c r="AP73" s="830" t="s">
        <v>482</v>
      </c>
      <c r="AQ73" s="830"/>
      <c r="AR73" s="830"/>
      <c r="AS73" s="830"/>
      <c r="AT73" s="830"/>
      <c r="AU73" s="830" t="s">
        <v>482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559</v>
      </c>
      <c r="C74" s="874"/>
      <c r="D74" s="874"/>
      <c r="E74" s="874"/>
      <c r="F74" s="874"/>
      <c r="G74" s="874"/>
      <c r="H74" s="874"/>
      <c r="I74" s="874"/>
      <c r="J74" s="874"/>
      <c r="K74" s="874"/>
      <c r="L74" s="874"/>
      <c r="M74" s="874"/>
      <c r="N74" s="874"/>
      <c r="O74" s="874"/>
      <c r="P74" s="875"/>
      <c r="Q74" s="876">
        <v>208</v>
      </c>
      <c r="R74" s="830"/>
      <c r="S74" s="830"/>
      <c r="T74" s="830"/>
      <c r="U74" s="830"/>
      <c r="V74" s="830">
        <v>183</v>
      </c>
      <c r="W74" s="830"/>
      <c r="X74" s="830"/>
      <c r="Y74" s="830"/>
      <c r="Z74" s="830"/>
      <c r="AA74" s="830">
        <v>25</v>
      </c>
      <c r="AB74" s="830"/>
      <c r="AC74" s="830"/>
      <c r="AD74" s="830"/>
      <c r="AE74" s="830"/>
      <c r="AF74" s="830">
        <v>25</v>
      </c>
      <c r="AG74" s="830"/>
      <c r="AH74" s="830"/>
      <c r="AI74" s="830"/>
      <c r="AJ74" s="830"/>
      <c r="AK74" s="830" t="s">
        <v>569</v>
      </c>
      <c r="AL74" s="830"/>
      <c r="AM74" s="830"/>
      <c r="AN74" s="830"/>
      <c r="AO74" s="830"/>
      <c r="AP74" s="830" t="s">
        <v>482</v>
      </c>
      <c r="AQ74" s="830"/>
      <c r="AR74" s="830"/>
      <c r="AS74" s="830"/>
      <c r="AT74" s="830"/>
      <c r="AU74" s="830" t="s">
        <v>482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560</v>
      </c>
      <c r="C75" s="874"/>
      <c r="D75" s="874"/>
      <c r="E75" s="874"/>
      <c r="F75" s="874"/>
      <c r="G75" s="874"/>
      <c r="H75" s="874"/>
      <c r="I75" s="874"/>
      <c r="J75" s="874"/>
      <c r="K75" s="874"/>
      <c r="L75" s="874"/>
      <c r="M75" s="874"/>
      <c r="N75" s="874"/>
      <c r="O75" s="874"/>
      <c r="P75" s="875"/>
      <c r="Q75" s="877">
        <v>211</v>
      </c>
      <c r="R75" s="878"/>
      <c r="S75" s="878"/>
      <c r="T75" s="878"/>
      <c r="U75" s="834"/>
      <c r="V75" s="879">
        <v>206</v>
      </c>
      <c r="W75" s="878"/>
      <c r="X75" s="878"/>
      <c r="Y75" s="878"/>
      <c r="Z75" s="834"/>
      <c r="AA75" s="879">
        <v>5</v>
      </c>
      <c r="AB75" s="878"/>
      <c r="AC75" s="878"/>
      <c r="AD75" s="878"/>
      <c r="AE75" s="834"/>
      <c r="AF75" s="879">
        <v>5</v>
      </c>
      <c r="AG75" s="878"/>
      <c r="AH75" s="878"/>
      <c r="AI75" s="878"/>
      <c r="AJ75" s="834"/>
      <c r="AK75" s="879">
        <v>15</v>
      </c>
      <c r="AL75" s="878"/>
      <c r="AM75" s="878"/>
      <c r="AN75" s="878"/>
      <c r="AO75" s="834"/>
      <c r="AP75" s="879" t="s">
        <v>482</v>
      </c>
      <c r="AQ75" s="878"/>
      <c r="AR75" s="878"/>
      <c r="AS75" s="878"/>
      <c r="AT75" s="834"/>
      <c r="AU75" s="879" t="s">
        <v>482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t="s">
        <v>561</v>
      </c>
      <c r="C76" s="874"/>
      <c r="D76" s="874"/>
      <c r="E76" s="874"/>
      <c r="F76" s="874"/>
      <c r="G76" s="874"/>
      <c r="H76" s="874"/>
      <c r="I76" s="874"/>
      <c r="J76" s="874"/>
      <c r="K76" s="874"/>
      <c r="L76" s="874"/>
      <c r="M76" s="874"/>
      <c r="N76" s="874"/>
      <c r="O76" s="874"/>
      <c r="P76" s="875"/>
      <c r="Q76" s="877">
        <v>70</v>
      </c>
      <c r="R76" s="878"/>
      <c r="S76" s="878"/>
      <c r="T76" s="878"/>
      <c r="U76" s="834"/>
      <c r="V76" s="879">
        <v>70</v>
      </c>
      <c r="W76" s="878"/>
      <c r="X76" s="878"/>
      <c r="Y76" s="878"/>
      <c r="Z76" s="834"/>
      <c r="AA76" s="879" t="s">
        <v>569</v>
      </c>
      <c r="AB76" s="878"/>
      <c r="AC76" s="878"/>
      <c r="AD76" s="878"/>
      <c r="AE76" s="834"/>
      <c r="AF76" s="879" t="s">
        <v>575</v>
      </c>
      <c r="AG76" s="878"/>
      <c r="AH76" s="878"/>
      <c r="AI76" s="878"/>
      <c r="AJ76" s="834"/>
      <c r="AK76" s="879" t="s">
        <v>569</v>
      </c>
      <c r="AL76" s="878"/>
      <c r="AM76" s="878"/>
      <c r="AN76" s="878"/>
      <c r="AO76" s="834"/>
      <c r="AP76" s="879" t="s">
        <v>482</v>
      </c>
      <c r="AQ76" s="878"/>
      <c r="AR76" s="878"/>
      <c r="AS76" s="878"/>
      <c r="AT76" s="834"/>
      <c r="AU76" s="879" t="s">
        <v>482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t="s">
        <v>562</v>
      </c>
      <c r="C77" s="874"/>
      <c r="D77" s="874"/>
      <c r="E77" s="874"/>
      <c r="F77" s="874"/>
      <c r="G77" s="874"/>
      <c r="H77" s="874"/>
      <c r="I77" s="874"/>
      <c r="J77" s="874"/>
      <c r="K77" s="874"/>
      <c r="L77" s="874"/>
      <c r="M77" s="874"/>
      <c r="N77" s="874"/>
      <c r="O77" s="874"/>
      <c r="P77" s="875"/>
      <c r="Q77" s="877">
        <v>511</v>
      </c>
      <c r="R77" s="878"/>
      <c r="S77" s="878"/>
      <c r="T77" s="878"/>
      <c r="U77" s="834"/>
      <c r="V77" s="879">
        <v>478</v>
      </c>
      <c r="W77" s="878"/>
      <c r="X77" s="878"/>
      <c r="Y77" s="878"/>
      <c r="Z77" s="834"/>
      <c r="AA77" s="879">
        <v>33</v>
      </c>
      <c r="AB77" s="878"/>
      <c r="AC77" s="878"/>
      <c r="AD77" s="878"/>
      <c r="AE77" s="834"/>
      <c r="AF77" s="879">
        <v>33</v>
      </c>
      <c r="AG77" s="878"/>
      <c r="AH77" s="878"/>
      <c r="AI77" s="878"/>
      <c r="AJ77" s="834"/>
      <c r="AK77" s="879" t="s">
        <v>569</v>
      </c>
      <c r="AL77" s="878"/>
      <c r="AM77" s="878"/>
      <c r="AN77" s="878"/>
      <c r="AO77" s="834"/>
      <c r="AP77" s="879" t="s">
        <v>482</v>
      </c>
      <c r="AQ77" s="878"/>
      <c r="AR77" s="878"/>
      <c r="AS77" s="878"/>
      <c r="AT77" s="834"/>
      <c r="AU77" s="879" t="s">
        <v>482</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t="s">
        <v>563</v>
      </c>
      <c r="C78" s="874"/>
      <c r="D78" s="874"/>
      <c r="E78" s="874"/>
      <c r="F78" s="874"/>
      <c r="G78" s="874"/>
      <c r="H78" s="874"/>
      <c r="I78" s="874"/>
      <c r="J78" s="874"/>
      <c r="K78" s="874"/>
      <c r="L78" s="874"/>
      <c r="M78" s="874"/>
      <c r="N78" s="874"/>
      <c r="O78" s="874"/>
      <c r="P78" s="875"/>
      <c r="Q78" s="876">
        <v>1881</v>
      </c>
      <c r="R78" s="830"/>
      <c r="S78" s="830"/>
      <c r="T78" s="830"/>
      <c r="U78" s="830"/>
      <c r="V78" s="830">
        <v>1841</v>
      </c>
      <c r="W78" s="830"/>
      <c r="X78" s="830"/>
      <c r="Y78" s="830"/>
      <c r="Z78" s="830"/>
      <c r="AA78" s="830">
        <v>40</v>
      </c>
      <c r="AB78" s="830"/>
      <c r="AC78" s="830"/>
      <c r="AD78" s="830"/>
      <c r="AE78" s="830"/>
      <c r="AF78" s="830">
        <v>40</v>
      </c>
      <c r="AG78" s="830"/>
      <c r="AH78" s="830"/>
      <c r="AI78" s="830"/>
      <c r="AJ78" s="830"/>
      <c r="AK78" s="830" t="s">
        <v>569</v>
      </c>
      <c r="AL78" s="830"/>
      <c r="AM78" s="830"/>
      <c r="AN78" s="830"/>
      <c r="AO78" s="830"/>
      <c r="AP78" s="830" t="s">
        <v>482</v>
      </c>
      <c r="AQ78" s="830"/>
      <c r="AR78" s="830"/>
      <c r="AS78" s="830"/>
      <c r="AT78" s="830"/>
      <c r="AU78" s="830" t="s">
        <v>482</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t="s">
        <v>564</v>
      </c>
      <c r="C79" s="874"/>
      <c r="D79" s="874"/>
      <c r="E79" s="874"/>
      <c r="F79" s="874"/>
      <c r="G79" s="874"/>
      <c r="H79" s="874"/>
      <c r="I79" s="874"/>
      <c r="J79" s="874"/>
      <c r="K79" s="874"/>
      <c r="L79" s="874"/>
      <c r="M79" s="874"/>
      <c r="N79" s="874"/>
      <c r="O79" s="874"/>
      <c r="P79" s="875"/>
      <c r="Q79" s="876">
        <v>74476</v>
      </c>
      <c r="R79" s="830"/>
      <c r="S79" s="830"/>
      <c r="T79" s="830"/>
      <c r="U79" s="830"/>
      <c r="V79" s="830">
        <v>71449</v>
      </c>
      <c r="W79" s="830"/>
      <c r="X79" s="830"/>
      <c r="Y79" s="830"/>
      <c r="Z79" s="830"/>
      <c r="AA79" s="830">
        <v>3027</v>
      </c>
      <c r="AB79" s="830"/>
      <c r="AC79" s="830"/>
      <c r="AD79" s="830"/>
      <c r="AE79" s="830"/>
      <c r="AF79" s="830">
        <v>3027</v>
      </c>
      <c r="AG79" s="830"/>
      <c r="AH79" s="830"/>
      <c r="AI79" s="830"/>
      <c r="AJ79" s="830"/>
      <c r="AK79" s="830">
        <v>1043</v>
      </c>
      <c r="AL79" s="830"/>
      <c r="AM79" s="830"/>
      <c r="AN79" s="830"/>
      <c r="AO79" s="830"/>
      <c r="AP79" s="830" t="s">
        <v>482</v>
      </c>
      <c r="AQ79" s="830"/>
      <c r="AR79" s="830"/>
      <c r="AS79" s="830"/>
      <c r="AT79" s="830"/>
      <c r="AU79" s="830" t="s">
        <v>482</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t="s">
        <v>565</v>
      </c>
      <c r="C80" s="874"/>
      <c r="D80" s="874"/>
      <c r="E80" s="874"/>
      <c r="F80" s="874"/>
      <c r="G80" s="874"/>
      <c r="H80" s="874"/>
      <c r="I80" s="874"/>
      <c r="J80" s="874"/>
      <c r="K80" s="874"/>
      <c r="L80" s="874"/>
      <c r="M80" s="874"/>
      <c r="N80" s="874"/>
      <c r="O80" s="874"/>
      <c r="P80" s="875"/>
      <c r="Q80" s="876">
        <v>204</v>
      </c>
      <c r="R80" s="830"/>
      <c r="S80" s="830"/>
      <c r="T80" s="830"/>
      <c r="U80" s="830"/>
      <c r="V80" s="830">
        <v>176</v>
      </c>
      <c r="W80" s="830"/>
      <c r="X80" s="830"/>
      <c r="Y80" s="830"/>
      <c r="Z80" s="830"/>
      <c r="AA80" s="830">
        <v>28</v>
      </c>
      <c r="AB80" s="830"/>
      <c r="AC80" s="830"/>
      <c r="AD80" s="830"/>
      <c r="AE80" s="830"/>
      <c r="AF80" s="830">
        <v>28</v>
      </c>
      <c r="AG80" s="830"/>
      <c r="AH80" s="830"/>
      <c r="AI80" s="830"/>
      <c r="AJ80" s="830"/>
      <c r="AK80" s="830" t="s">
        <v>572</v>
      </c>
      <c r="AL80" s="830"/>
      <c r="AM80" s="830"/>
      <c r="AN80" s="830"/>
      <c r="AO80" s="830"/>
      <c r="AP80" s="830" t="s">
        <v>482</v>
      </c>
      <c r="AQ80" s="830"/>
      <c r="AR80" s="830"/>
      <c r="AS80" s="830"/>
      <c r="AT80" s="830"/>
      <c r="AU80" s="830" t="s">
        <v>482</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t="s">
        <v>566</v>
      </c>
      <c r="C81" s="874"/>
      <c r="D81" s="874"/>
      <c r="E81" s="874"/>
      <c r="F81" s="874"/>
      <c r="G81" s="874"/>
      <c r="H81" s="874"/>
      <c r="I81" s="874"/>
      <c r="J81" s="874"/>
      <c r="K81" s="874"/>
      <c r="L81" s="874"/>
      <c r="M81" s="874"/>
      <c r="N81" s="874"/>
      <c r="O81" s="874"/>
      <c r="P81" s="875"/>
      <c r="Q81" s="876">
        <v>854731</v>
      </c>
      <c r="R81" s="830"/>
      <c r="S81" s="830"/>
      <c r="T81" s="830"/>
      <c r="U81" s="830"/>
      <c r="V81" s="830">
        <v>844450</v>
      </c>
      <c r="W81" s="830"/>
      <c r="X81" s="830"/>
      <c r="Y81" s="830"/>
      <c r="Z81" s="830"/>
      <c r="AA81" s="830">
        <v>10282</v>
      </c>
      <c r="AB81" s="830"/>
      <c r="AC81" s="830"/>
      <c r="AD81" s="830"/>
      <c r="AE81" s="830"/>
      <c r="AF81" s="830">
        <v>10056</v>
      </c>
      <c r="AG81" s="830"/>
      <c r="AH81" s="830"/>
      <c r="AI81" s="830"/>
      <c r="AJ81" s="830"/>
      <c r="AK81" s="830" t="s">
        <v>569</v>
      </c>
      <c r="AL81" s="830"/>
      <c r="AM81" s="830"/>
      <c r="AN81" s="830"/>
      <c r="AO81" s="830"/>
      <c r="AP81" s="830" t="s">
        <v>482</v>
      </c>
      <c r="AQ81" s="830"/>
      <c r="AR81" s="830"/>
      <c r="AS81" s="830"/>
      <c r="AT81" s="830"/>
      <c r="AU81" s="830" t="s">
        <v>482</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t="s">
        <v>567</v>
      </c>
      <c r="C82" s="874"/>
      <c r="D82" s="874"/>
      <c r="E82" s="874"/>
      <c r="F82" s="874"/>
      <c r="G82" s="874"/>
      <c r="H82" s="874"/>
      <c r="I82" s="874"/>
      <c r="J82" s="874"/>
      <c r="K82" s="874"/>
      <c r="L82" s="874"/>
      <c r="M82" s="874"/>
      <c r="N82" s="874"/>
      <c r="O82" s="874"/>
      <c r="P82" s="875"/>
      <c r="Q82" s="876">
        <v>517</v>
      </c>
      <c r="R82" s="830"/>
      <c r="S82" s="830"/>
      <c r="T82" s="830"/>
      <c r="U82" s="830"/>
      <c r="V82" s="830">
        <v>440</v>
      </c>
      <c r="W82" s="830"/>
      <c r="X82" s="830"/>
      <c r="Y82" s="830"/>
      <c r="Z82" s="830"/>
      <c r="AA82" s="830">
        <v>78</v>
      </c>
      <c r="AB82" s="830"/>
      <c r="AC82" s="830"/>
      <c r="AD82" s="830"/>
      <c r="AE82" s="830"/>
      <c r="AF82" s="830">
        <v>78</v>
      </c>
      <c r="AG82" s="830"/>
      <c r="AH82" s="830"/>
      <c r="AI82" s="830"/>
      <c r="AJ82" s="830"/>
      <c r="AK82" s="830" t="s">
        <v>569</v>
      </c>
      <c r="AL82" s="830"/>
      <c r="AM82" s="830"/>
      <c r="AN82" s="830"/>
      <c r="AO82" s="830"/>
      <c r="AP82" s="830" t="s">
        <v>482</v>
      </c>
      <c r="AQ82" s="830"/>
      <c r="AR82" s="830"/>
      <c r="AS82" s="830"/>
      <c r="AT82" s="830"/>
      <c r="AU82" s="830" t="s">
        <v>482</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t="s">
        <v>568</v>
      </c>
      <c r="C83" s="874"/>
      <c r="D83" s="874"/>
      <c r="E83" s="874"/>
      <c r="F83" s="874"/>
      <c r="G83" s="874"/>
      <c r="H83" s="874"/>
      <c r="I83" s="874"/>
      <c r="J83" s="874"/>
      <c r="K83" s="874"/>
      <c r="L83" s="874"/>
      <c r="M83" s="874"/>
      <c r="N83" s="874"/>
      <c r="O83" s="874"/>
      <c r="P83" s="875"/>
      <c r="Q83" s="876">
        <v>2297</v>
      </c>
      <c r="R83" s="830"/>
      <c r="S83" s="830"/>
      <c r="T83" s="830"/>
      <c r="U83" s="830"/>
      <c r="V83" s="830">
        <v>2597</v>
      </c>
      <c r="W83" s="830"/>
      <c r="X83" s="830"/>
      <c r="Y83" s="830"/>
      <c r="Z83" s="830"/>
      <c r="AA83" s="830">
        <v>-300</v>
      </c>
      <c r="AB83" s="830"/>
      <c r="AC83" s="830"/>
      <c r="AD83" s="830"/>
      <c r="AE83" s="830"/>
      <c r="AF83" s="830">
        <v>4398</v>
      </c>
      <c r="AG83" s="830"/>
      <c r="AH83" s="830"/>
      <c r="AI83" s="830"/>
      <c r="AJ83" s="830"/>
      <c r="AK83" s="830">
        <v>1371</v>
      </c>
      <c r="AL83" s="830"/>
      <c r="AM83" s="830"/>
      <c r="AN83" s="830"/>
      <c r="AO83" s="830"/>
      <c r="AP83" s="830">
        <v>8828</v>
      </c>
      <c r="AQ83" s="830"/>
      <c r="AR83" s="830"/>
      <c r="AS83" s="830"/>
      <c r="AT83" s="830"/>
      <c r="AU83" s="830" t="s">
        <v>482</v>
      </c>
      <c r="AV83" s="830"/>
      <c r="AW83" s="830"/>
      <c r="AX83" s="830"/>
      <c r="AY83" s="830"/>
      <c r="AZ83" s="832" t="s">
        <v>573</v>
      </c>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377</v>
      </c>
      <c r="B88" s="789" t="s">
        <v>396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17836</v>
      </c>
      <c r="AG88" s="844"/>
      <c r="AH88" s="844"/>
      <c r="AI88" s="844"/>
      <c r="AJ88" s="844"/>
      <c r="AK88" s="841"/>
      <c r="AL88" s="841"/>
      <c r="AM88" s="841"/>
      <c r="AN88" s="841"/>
      <c r="AO88" s="841"/>
      <c r="AP88" s="844">
        <v>9932</v>
      </c>
      <c r="AQ88" s="844"/>
      <c r="AR88" s="844"/>
      <c r="AS88" s="844"/>
      <c r="AT88" s="844"/>
      <c r="AU88" s="844" t="s">
        <v>575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397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68</v>
      </c>
      <c r="CS102" s="852"/>
      <c r="CT102" s="852"/>
      <c r="CU102" s="852"/>
      <c r="CV102" s="891"/>
      <c r="CW102" s="890">
        <v>68</v>
      </c>
      <c r="CX102" s="852"/>
      <c r="CY102" s="852"/>
      <c r="CZ102" s="852"/>
      <c r="DA102" s="891"/>
      <c r="DB102" s="890" t="s">
        <v>574</v>
      </c>
      <c r="DC102" s="852"/>
      <c r="DD102" s="852"/>
      <c r="DE102" s="852"/>
      <c r="DF102" s="891"/>
      <c r="DG102" s="890" t="s">
        <v>574</v>
      </c>
      <c r="DH102" s="852"/>
      <c r="DI102" s="852"/>
      <c r="DJ102" s="852"/>
      <c r="DK102" s="891"/>
      <c r="DL102" s="890" t="s">
        <v>574</v>
      </c>
      <c r="DM102" s="852"/>
      <c r="DN102" s="852"/>
      <c r="DO102" s="852"/>
      <c r="DP102" s="891"/>
      <c r="DQ102" s="890" t="s">
        <v>574</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398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399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404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405</v>
      </c>
      <c r="AB109" s="893"/>
      <c r="AC109" s="893"/>
      <c r="AD109" s="893"/>
      <c r="AE109" s="894"/>
      <c r="AF109" s="892" t="s">
        <v>406</v>
      </c>
      <c r="AG109" s="893"/>
      <c r="AH109" s="893"/>
      <c r="AI109" s="893"/>
      <c r="AJ109" s="894"/>
      <c r="AK109" s="892" t="s">
        <v>294</v>
      </c>
      <c r="AL109" s="893"/>
      <c r="AM109" s="893"/>
      <c r="AN109" s="893"/>
      <c r="AO109" s="894"/>
      <c r="AP109" s="892" t="s">
        <v>407</v>
      </c>
      <c r="AQ109" s="893"/>
      <c r="AR109" s="893"/>
      <c r="AS109" s="893"/>
      <c r="AT109" s="895"/>
      <c r="AU109" s="912" t="s">
        <v>404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405</v>
      </c>
      <c r="BR109" s="893"/>
      <c r="BS109" s="893"/>
      <c r="BT109" s="893"/>
      <c r="BU109" s="894"/>
      <c r="BV109" s="892" t="s">
        <v>406</v>
      </c>
      <c r="BW109" s="893"/>
      <c r="BX109" s="893"/>
      <c r="BY109" s="893"/>
      <c r="BZ109" s="894"/>
      <c r="CA109" s="892" t="s">
        <v>294</v>
      </c>
      <c r="CB109" s="893"/>
      <c r="CC109" s="893"/>
      <c r="CD109" s="893"/>
      <c r="CE109" s="894"/>
      <c r="CF109" s="913" t="s">
        <v>407</v>
      </c>
      <c r="CG109" s="913"/>
      <c r="CH109" s="913"/>
      <c r="CI109" s="913"/>
      <c r="CJ109" s="913"/>
      <c r="CK109" s="892" t="s">
        <v>408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405</v>
      </c>
      <c r="DH109" s="893"/>
      <c r="DI109" s="893"/>
      <c r="DJ109" s="893"/>
      <c r="DK109" s="894"/>
      <c r="DL109" s="892" t="s">
        <v>406</v>
      </c>
      <c r="DM109" s="893"/>
      <c r="DN109" s="893"/>
      <c r="DO109" s="893"/>
      <c r="DP109" s="894"/>
      <c r="DQ109" s="892" t="s">
        <v>294</v>
      </c>
      <c r="DR109" s="893"/>
      <c r="DS109" s="893"/>
      <c r="DT109" s="893"/>
      <c r="DU109" s="894"/>
      <c r="DV109" s="892" t="s">
        <v>407</v>
      </c>
      <c r="DW109" s="893"/>
      <c r="DX109" s="893"/>
      <c r="DY109" s="893"/>
      <c r="DZ109" s="895"/>
    </row>
    <row r="110" spans="1:131" s="230" customFormat="1" ht="26.25" customHeight="1">
      <c r="A110" s="896" t="s">
        <v>409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1399496</v>
      </c>
      <c r="AB110" s="900"/>
      <c r="AC110" s="900"/>
      <c r="AD110" s="900"/>
      <c r="AE110" s="901"/>
      <c r="AF110" s="902">
        <v>1413023</v>
      </c>
      <c r="AG110" s="900"/>
      <c r="AH110" s="900"/>
      <c r="AI110" s="900"/>
      <c r="AJ110" s="901"/>
      <c r="AK110" s="902">
        <v>1377763</v>
      </c>
      <c r="AL110" s="900"/>
      <c r="AM110" s="900"/>
      <c r="AN110" s="900"/>
      <c r="AO110" s="901"/>
      <c r="AP110" s="903">
        <v>32.1</v>
      </c>
      <c r="AQ110" s="904"/>
      <c r="AR110" s="904"/>
      <c r="AS110" s="904"/>
      <c r="AT110" s="905"/>
      <c r="AU110" s="906" t="s">
        <v>69</v>
      </c>
      <c r="AV110" s="907"/>
      <c r="AW110" s="907"/>
      <c r="AX110" s="907"/>
      <c r="AY110" s="907"/>
      <c r="AZ110" s="929" t="s">
        <v>410</v>
      </c>
      <c r="BA110" s="897"/>
      <c r="BB110" s="897"/>
      <c r="BC110" s="897"/>
      <c r="BD110" s="897"/>
      <c r="BE110" s="897"/>
      <c r="BF110" s="897"/>
      <c r="BG110" s="897"/>
      <c r="BH110" s="897"/>
      <c r="BI110" s="897"/>
      <c r="BJ110" s="897"/>
      <c r="BK110" s="897"/>
      <c r="BL110" s="897"/>
      <c r="BM110" s="897"/>
      <c r="BN110" s="897"/>
      <c r="BO110" s="897"/>
      <c r="BP110" s="898"/>
      <c r="BQ110" s="930">
        <v>13856419</v>
      </c>
      <c r="BR110" s="931"/>
      <c r="BS110" s="931"/>
      <c r="BT110" s="931"/>
      <c r="BU110" s="931"/>
      <c r="BV110" s="931">
        <v>13630630</v>
      </c>
      <c r="BW110" s="931"/>
      <c r="BX110" s="931"/>
      <c r="BY110" s="931"/>
      <c r="BZ110" s="931"/>
      <c r="CA110" s="931">
        <v>12661221</v>
      </c>
      <c r="CB110" s="931"/>
      <c r="CC110" s="931"/>
      <c r="CD110" s="931"/>
      <c r="CE110" s="931"/>
      <c r="CF110" s="944">
        <v>295.10000000000002</v>
      </c>
      <c r="CG110" s="945"/>
      <c r="CH110" s="945"/>
      <c r="CI110" s="945"/>
      <c r="CJ110" s="945"/>
      <c r="CK110" s="946" t="s">
        <v>411</v>
      </c>
      <c r="CL110" s="947"/>
      <c r="CM110" s="929" t="s">
        <v>412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413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414</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416</v>
      </c>
      <c r="B112" s="953"/>
      <c r="C112" s="923" t="s">
        <v>417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418</v>
      </c>
      <c r="BA112" s="923"/>
      <c r="BB112" s="923"/>
      <c r="BC112" s="923"/>
      <c r="BD112" s="923"/>
      <c r="BE112" s="923"/>
      <c r="BF112" s="923"/>
      <c r="BG112" s="923"/>
      <c r="BH112" s="923"/>
      <c r="BI112" s="923"/>
      <c r="BJ112" s="923"/>
      <c r="BK112" s="923"/>
      <c r="BL112" s="923"/>
      <c r="BM112" s="923"/>
      <c r="BN112" s="923"/>
      <c r="BO112" s="923"/>
      <c r="BP112" s="924"/>
      <c r="BQ112" s="925" t="s">
        <v>122</v>
      </c>
      <c r="BR112" s="926"/>
      <c r="BS112" s="926"/>
      <c r="BT112" s="926"/>
      <c r="BU112" s="926"/>
      <c r="BV112" s="926" t="s">
        <v>122</v>
      </c>
      <c r="BW112" s="926"/>
      <c r="BX112" s="926"/>
      <c r="BY112" s="926"/>
      <c r="BZ112" s="926"/>
      <c r="CA112" s="926" t="s">
        <v>122</v>
      </c>
      <c r="CB112" s="926"/>
      <c r="CC112" s="926"/>
      <c r="CD112" s="926"/>
      <c r="CE112" s="926"/>
      <c r="CF112" s="920" t="s">
        <v>122</v>
      </c>
      <c r="CG112" s="921"/>
      <c r="CH112" s="921"/>
      <c r="CI112" s="921"/>
      <c r="CJ112" s="921"/>
      <c r="CK112" s="948"/>
      <c r="CL112" s="949"/>
      <c r="CM112" s="922" t="s">
        <v>419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t="s">
        <v>122</v>
      </c>
      <c r="AB113" s="938"/>
      <c r="AC113" s="938"/>
      <c r="AD113" s="938"/>
      <c r="AE113" s="939"/>
      <c r="AF113" s="940" t="s">
        <v>122</v>
      </c>
      <c r="AG113" s="938"/>
      <c r="AH113" s="938"/>
      <c r="AI113" s="938"/>
      <c r="AJ113" s="939"/>
      <c r="AK113" s="940" t="s">
        <v>122</v>
      </c>
      <c r="AL113" s="938"/>
      <c r="AM113" s="938"/>
      <c r="AN113" s="938"/>
      <c r="AO113" s="939"/>
      <c r="AP113" s="941" t="s">
        <v>122</v>
      </c>
      <c r="AQ113" s="942"/>
      <c r="AR113" s="942"/>
      <c r="AS113" s="942"/>
      <c r="AT113" s="943"/>
      <c r="AU113" s="908"/>
      <c r="AV113" s="909"/>
      <c r="AW113" s="909"/>
      <c r="AX113" s="909"/>
      <c r="AY113" s="909"/>
      <c r="AZ113" s="922" t="s">
        <v>421</v>
      </c>
      <c r="BA113" s="923"/>
      <c r="BB113" s="923"/>
      <c r="BC113" s="923"/>
      <c r="BD113" s="923"/>
      <c r="BE113" s="923"/>
      <c r="BF113" s="923"/>
      <c r="BG113" s="923"/>
      <c r="BH113" s="923"/>
      <c r="BI113" s="923"/>
      <c r="BJ113" s="923"/>
      <c r="BK113" s="923"/>
      <c r="BL113" s="923"/>
      <c r="BM113" s="923"/>
      <c r="BN113" s="923"/>
      <c r="BO113" s="923"/>
      <c r="BP113" s="924"/>
      <c r="BQ113" s="925">
        <v>215732</v>
      </c>
      <c r="BR113" s="926"/>
      <c r="BS113" s="926"/>
      <c r="BT113" s="926"/>
      <c r="BU113" s="926"/>
      <c r="BV113" s="926">
        <v>147332</v>
      </c>
      <c r="BW113" s="926"/>
      <c r="BX113" s="926"/>
      <c r="BY113" s="926"/>
      <c r="BZ113" s="926"/>
      <c r="CA113" s="926">
        <v>124708</v>
      </c>
      <c r="CB113" s="926"/>
      <c r="CC113" s="926"/>
      <c r="CD113" s="926"/>
      <c r="CE113" s="926"/>
      <c r="CF113" s="920">
        <v>2.9</v>
      </c>
      <c r="CG113" s="921"/>
      <c r="CH113" s="921"/>
      <c r="CI113" s="921"/>
      <c r="CJ113" s="921"/>
      <c r="CK113" s="948"/>
      <c r="CL113" s="949"/>
      <c r="CM113" s="922" t="s">
        <v>422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423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62362</v>
      </c>
      <c r="AB114" s="959"/>
      <c r="AC114" s="959"/>
      <c r="AD114" s="959"/>
      <c r="AE114" s="960"/>
      <c r="AF114" s="961">
        <v>67118</v>
      </c>
      <c r="AG114" s="959"/>
      <c r="AH114" s="959"/>
      <c r="AI114" s="959"/>
      <c r="AJ114" s="960"/>
      <c r="AK114" s="961">
        <v>30332</v>
      </c>
      <c r="AL114" s="959"/>
      <c r="AM114" s="959"/>
      <c r="AN114" s="959"/>
      <c r="AO114" s="960"/>
      <c r="AP114" s="962">
        <v>0.7</v>
      </c>
      <c r="AQ114" s="963"/>
      <c r="AR114" s="963"/>
      <c r="AS114" s="963"/>
      <c r="AT114" s="964"/>
      <c r="AU114" s="908"/>
      <c r="AV114" s="909"/>
      <c r="AW114" s="909"/>
      <c r="AX114" s="909"/>
      <c r="AY114" s="909"/>
      <c r="AZ114" s="922" t="s">
        <v>424</v>
      </c>
      <c r="BA114" s="923"/>
      <c r="BB114" s="923"/>
      <c r="BC114" s="923"/>
      <c r="BD114" s="923"/>
      <c r="BE114" s="923"/>
      <c r="BF114" s="923"/>
      <c r="BG114" s="923"/>
      <c r="BH114" s="923"/>
      <c r="BI114" s="923"/>
      <c r="BJ114" s="923"/>
      <c r="BK114" s="923"/>
      <c r="BL114" s="923"/>
      <c r="BM114" s="923"/>
      <c r="BN114" s="923"/>
      <c r="BO114" s="923"/>
      <c r="BP114" s="924"/>
      <c r="BQ114" s="925">
        <v>2340565</v>
      </c>
      <c r="BR114" s="926"/>
      <c r="BS114" s="926"/>
      <c r="BT114" s="926"/>
      <c r="BU114" s="926"/>
      <c r="BV114" s="926">
        <v>2353980</v>
      </c>
      <c r="BW114" s="926"/>
      <c r="BX114" s="926"/>
      <c r="BY114" s="926"/>
      <c r="BZ114" s="926"/>
      <c r="CA114" s="926">
        <v>2350666</v>
      </c>
      <c r="CB114" s="926"/>
      <c r="CC114" s="926"/>
      <c r="CD114" s="926"/>
      <c r="CE114" s="926"/>
      <c r="CF114" s="920">
        <v>54.8</v>
      </c>
      <c r="CG114" s="921"/>
      <c r="CH114" s="921"/>
      <c r="CI114" s="921"/>
      <c r="CJ114" s="921"/>
      <c r="CK114" s="948"/>
      <c r="CL114" s="949"/>
      <c r="CM114" s="922" t="s">
        <v>425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426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427</v>
      </c>
      <c r="BA115" s="923"/>
      <c r="BB115" s="923"/>
      <c r="BC115" s="923"/>
      <c r="BD115" s="923"/>
      <c r="BE115" s="923"/>
      <c r="BF115" s="923"/>
      <c r="BG115" s="923"/>
      <c r="BH115" s="923"/>
      <c r="BI115" s="923"/>
      <c r="BJ115" s="923"/>
      <c r="BK115" s="923"/>
      <c r="BL115" s="923"/>
      <c r="BM115" s="923"/>
      <c r="BN115" s="923"/>
      <c r="BO115" s="923"/>
      <c r="BP115" s="924"/>
      <c r="BQ115" s="925">
        <v>86134</v>
      </c>
      <c r="BR115" s="926"/>
      <c r="BS115" s="926"/>
      <c r="BT115" s="926"/>
      <c r="BU115" s="926"/>
      <c r="BV115" s="926">
        <v>84846</v>
      </c>
      <c r="BW115" s="926"/>
      <c r="BX115" s="926"/>
      <c r="BY115" s="926"/>
      <c r="BZ115" s="926"/>
      <c r="CA115" s="926">
        <v>88581</v>
      </c>
      <c r="CB115" s="926"/>
      <c r="CC115" s="926"/>
      <c r="CD115" s="926"/>
      <c r="CE115" s="926"/>
      <c r="CF115" s="920">
        <v>2.1</v>
      </c>
      <c r="CG115" s="921"/>
      <c r="CH115" s="921"/>
      <c r="CI115" s="921"/>
      <c r="CJ115" s="921"/>
      <c r="CK115" s="948"/>
      <c r="CL115" s="949"/>
      <c r="CM115" s="922" t="s">
        <v>428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429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430</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432</v>
      </c>
      <c r="Z117" s="894"/>
      <c r="AA117" s="978">
        <v>1461858</v>
      </c>
      <c r="AB117" s="979"/>
      <c r="AC117" s="979"/>
      <c r="AD117" s="979"/>
      <c r="AE117" s="980"/>
      <c r="AF117" s="981">
        <v>1480141</v>
      </c>
      <c r="AG117" s="979"/>
      <c r="AH117" s="979"/>
      <c r="AI117" s="979"/>
      <c r="AJ117" s="980"/>
      <c r="AK117" s="981">
        <v>1408095</v>
      </c>
      <c r="AL117" s="979"/>
      <c r="AM117" s="979"/>
      <c r="AN117" s="979"/>
      <c r="AO117" s="980"/>
      <c r="AP117" s="982"/>
      <c r="AQ117" s="983"/>
      <c r="AR117" s="983"/>
      <c r="AS117" s="983"/>
      <c r="AT117" s="984"/>
      <c r="AU117" s="908"/>
      <c r="AV117" s="909"/>
      <c r="AW117" s="909"/>
      <c r="AX117" s="909"/>
      <c r="AY117" s="909"/>
      <c r="AZ117" s="974" t="s">
        <v>433</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408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405</v>
      </c>
      <c r="AB118" s="893"/>
      <c r="AC118" s="893"/>
      <c r="AD118" s="893"/>
      <c r="AE118" s="894"/>
      <c r="AF118" s="892" t="s">
        <v>406</v>
      </c>
      <c r="AG118" s="893"/>
      <c r="AH118" s="893"/>
      <c r="AI118" s="893"/>
      <c r="AJ118" s="894"/>
      <c r="AK118" s="892" t="s">
        <v>294</v>
      </c>
      <c r="AL118" s="893"/>
      <c r="AM118" s="893"/>
      <c r="AN118" s="893"/>
      <c r="AO118" s="894"/>
      <c r="AP118" s="970" t="s">
        <v>407</v>
      </c>
      <c r="AQ118" s="971"/>
      <c r="AR118" s="971"/>
      <c r="AS118" s="971"/>
      <c r="AT118" s="972"/>
      <c r="AU118" s="908"/>
      <c r="AV118" s="909"/>
      <c r="AW118" s="909"/>
      <c r="AX118" s="909"/>
      <c r="AY118" s="909"/>
      <c r="AZ118" s="973" t="s">
        <v>435</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411</v>
      </c>
      <c r="B119" s="947"/>
      <c r="C119" s="929" t="s">
        <v>412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437</v>
      </c>
      <c r="BP119" s="1005"/>
      <c r="BQ119" s="999">
        <v>16498850</v>
      </c>
      <c r="BR119" s="1000"/>
      <c r="BS119" s="1000"/>
      <c r="BT119" s="1000"/>
      <c r="BU119" s="1000"/>
      <c r="BV119" s="1000">
        <v>16216788</v>
      </c>
      <c r="BW119" s="1000"/>
      <c r="BX119" s="1000"/>
      <c r="BY119" s="1000"/>
      <c r="BZ119" s="1000"/>
      <c r="CA119" s="1000">
        <v>15225176</v>
      </c>
      <c r="CB119" s="1000"/>
      <c r="CC119" s="1000"/>
      <c r="CD119" s="1000"/>
      <c r="CE119" s="1000"/>
      <c r="CF119" s="1001"/>
      <c r="CG119" s="1002"/>
      <c r="CH119" s="1002"/>
      <c r="CI119" s="1002"/>
      <c r="CJ119" s="1003"/>
      <c r="CK119" s="950"/>
      <c r="CL119" s="951"/>
      <c r="CM119" s="973" t="s">
        <v>438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7"/>
      <c r="B120" s="949"/>
      <c r="C120" s="922" t="s">
        <v>415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439</v>
      </c>
      <c r="AV120" s="992"/>
      <c r="AW120" s="992"/>
      <c r="AX120" s="992"/>
      <c r="AY120" s="993"/>
      <c r="AZ120" s="929" t="s">
        <v>440</v>
      </c>
      <c r="BA120" s="897"/>
      <c r="BB120" s="897"/>
      <c r="BC120" s="897"/>
      <c r="BD120" s="897"/>
      <c r="BE120" s="897"/>
      <c r="BF120" s="897"/>
      <c r="BG120" s="897"/>
      <c r="BH120" s="897"/>
      <c r="BI120" s="897"/>
      <c r="BJ120" s="897"/>
      <c r="BK120" s="897"/>
      <c r="BL120" s="897"/>
      <c r="BM120" s="897"/>
      <c r="BN120" s="897"/>
      <c r="BO120" s="897"/>
      <c r="BP120" s="898"/>
      <c r="BQ120" s="930">
        <v>3785910</v>
      </c>
      <c r="BR120" s="931"/>
      <c r="BS120" s="931"/>
      <c r="BT120" s="931"/>
      <c r="BU120" s="931"/>
      <c r="BV120" s="931">
        <v>3930452</v>
      </c>
      <c r="BW120" s="931"/>
      <c r="BX120" s="931"/>
      <c r="BY120" s="931"/>
      <c r="BZ120" s="931"/>
      <c r="CA120" s="931">
        <v>4038890</v>
      </c>
      <c r="CB120" s="931"/>
      <c r="CC120" s="931"/>
      <c r="CD120" s="931"/>
      <c r="CE120" s="931"/>
      <c r="CF120" s="944">
        <v>94.1</v>
      </c>
      <c r="CG120" s="945"/>
      <c r="CH120" s="945"/>
      <c r="CI120" s="945"/>
      <c r="CJ120" s="945"/>
      <c r="CK120" s="1006" t="s">
        <v>441</v>
      </c>
      <c r="CL120" s="1007"/>
      <c r="CM120" s="1007"/>
      <c r="CN120" s="1007"/>
      <c r="CO120" s="1008"/>
      <c r="CP120" s="1014"/>
      <c r="CQ120" s="1015"/>
      <c r="CR120" s="1015"/>
      <c r="CS120" s="1015"/>
      <c r="CT120" s="1015"/>
      <c r="CU120" s="1015"/>
      <c r="CV120" s="1015"/>
      <c r="CW120" s="1015"/>
      <c r="CX120" s="1015"/>
      <c r="CY120" s="1015"/>
      <c r="CZ120" s="1015"/>
      <c r="DA120" s="1015"/>
      <c r="DB120" s="1015"/>
      <c r="DC120" s="1015"/>
      <c r="DD120" s="1015"/>
      <c r="DE120" s="1015"/>
      <c r="DF120" s="1016"/>
      <c r="DG120" s="930"/>
      <c r="DH120" s="931"/>
      <c r="DI120" s="931"/>
      <c r="DJ120" s="931"/>
      <c r="DK120" s="931"/>
      <c r="DL120" s="931"/>
      <c r="DM120" s="931"/>
      <c r="DN120" s="931"/>
      <c r="DO120" s="931"/>
      <c r="DP120" s="931"/>
      <c r="DQ120" s="931"/>
      <c r="DR120" s="931"/>
      <c r="DS120" s="931"/>
      <c r="DT120" s="931"/>
      <c r="DU120" s="931"/>
      <c r="DV120" s="932"/>
      <c r="DW120" s="932"/>
      <c r="DX120" s="932"/>
      <c r="DY120" s="932"/>
      <c r="DZ120" s="933"/>
    </row>
    <row r="121" spans="1:130" s="230" customFormat="1" ht="26.25" customHeight="1">
      <c r="A121" s="1057"/>
      <c r="B121" s="949"/>
      <c r="C121" s="974" t="s">
        <v>442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443</v>
      </c>
      <c r="BA121" s="923"/>
      <c r="BB121" s="923"/>
      <c r="BC121" s="923"/>
      <c r="BD121" s="923"/>
      <c r="BE121" s="923"/>
      <c r="BF121" s="923"/>
      <c r="BG121" s="923"/>
      <c r="BH121" s="923"/>
      <c r="BI121" s="923"/>
      <c r="BJ121" s="923"/>
      <c r="BK121" s="923"/>
      <c r="BL121" s="923"/>
      <c r="BM121" s="923"/>
      <c r="BN121" s="923"/>
      <c r="BO121" s="923"/>
      <c r="BP121" s="924"/>
      <c r="BQ121" s="925">
        <v>1307204</v>
      </c>
      <c r="BR121" s="926"/>
      <c r="BS121" s="926"/>
      <c r="BT121" s="926"/>
      <c r="BU121" s="926"/>
      <c r="BV121" s="926">
        <v>1440054</v>
      </c>
      <c r="BW121" s="926"/>
      <c r="BX121" s="926"/>
      <c r="BY121" s="926"/>
      <c r="BZ121" s="926"/>
      <c r="CA121" s="926">
        <v>1402256</v>
      </c>
      <c r="CB121" s="926"/>
      <c r="CC121" s="926"/>
      <c r="CD121" s="926"/>
      <c r="CE121" s="926"/>
      <c r="CF121" s="920">
        <v>32.700000000000003</v>
      </c>
      <c r="CG121" s="921"/>
      <c r="CH121" s="921"/>
      <c r="CI121" s="921"/>
      <c r="CJ121" s="921"/>
      <c r="CK121" s="1009"/>
      <c r="CL121" s="1010"/>
      <c r="CM121" s="1010"/>
      <c r="CN121" s="1010"/>
      <c r="CO121" s="1011"/>
      <c r="CP121" s="1019"/>
      <c r="CQ121" s="1020"/>
      <c r="CR121" s="1020"/>
      <c r="CS121" s="1020"/>
      <c r="CT121" s="1020"/>
      <c r="CU121" s="1020"/>
      <c r="CV121" s="1020"/>
      <c r="CW121" s="1020"/>
      <c r="CX121" s="1020"/>
      <c r="CY121" s="1020"/>
      <c r="CZ121" s="1020"/>
      <c r="DA121" s="1020"/>
      <c r="DB121" s="1020"/>
      <c r="DC121" s="1020"/>
      <c r="DD121" s="1020"/>
      <c r="DE121" s="1020"/>
      <c r="DF121" s="1021"/>
      <c r="DG121" s="925"/>
      <c r="DH121" s="926"/>
      <c r="DI121" s="926"/>
      <c r="DJ121" s="926"/>
      <c r="DK121" s="926"/>
      <c r="DL121" s="926"/>
      <c r="DM121" s="926"/>
      <c r="DN121" s="926"/>
      <c r="DO121" s="926"/>
      <c r="DP121" s="926"/>
      <c r="DQ121" s="926"/>
      <c r="DR121" s="926"/>
      <c r="DS121" s="926"/>
      <c r="DT121" s="926"/>
      <c r="DU121" s="926"/>
      <c r="DV121" s="927"/>
      <c r="DW121" s="927"/>
      <c r="DX121" s="927"/>
      <c r="DY121" s="927"/>
      <c r="DZ121" s="928"/>
    </row>
    <row r="122" spans="1:130" s="230" customFormat="1" ht="26.25" customHeight="1">
      <c r="A122" s="1057"/>
      <c r="B122" s="949"/>
      <c r="C122" s="922" t="s">
        <v>425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444</v>
      </c>
      <c r="BA122" s="965"/>
      <c r="BB122" s="965"/>
      <c r="BC122" s="965"/>
      <c r="BD122" s="965"/>
      <c r="BE122" s="965"/>
      <c r="BF122" s="965"/>
      <c r="BG122" s="965"/>
      <c r="BH122" s="965"/>
      <c r="BI122" s="965"/>
      <c r="BJ122" s="965"/>
      <c r="BK122" s="965"/>
      <c r="BL122" s="965"/>
      <c r="BM122" s="965"/>
      <c r="BN122" s="965"/>
      <c r="BO122" s="965"/>
      <c r="BP122" s="966"/>
      <c r="BQ122" s="999">
        <v>9524974</v>
      </c>
      <c r="BR122" s="1000"/>
      <c r="BS122" s="1000"/>
      <c r="BT122" s="1000"/>
      <c r="BU122" s="1000"/>
      <c r="BV122" s="1000">
        <v>9173455</v>
      </c>
      <c r="BW122" s="1000"/>
      <c r="BX122" s="1000"/>
      <c r="BY122" s="1000"/>
      <c r="BZ122" s="1000"/>
      <c r="CA122" s="1000">
        <v>8641621</v>
      </c>
      <c r="CB122" s="1000"/>
      <c r="CC122" s="1000"/>
      <c r="CD122" s="1000"/>
      <c r="CE122" s="1000"/>
      <c r="CF122" s="1017">
        <v>201.4</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c r="A123" s="1057"/>
      <c r="B123" s="949"/>
      <c r="C123" s="922" t="s">
        <v>431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445</v>
      </c>
      <c r="BP123" s="1005"/>
      <c r="BQ123" s="1063">
        <v>14618088</v>
      </c>
      <c r="BR123" s="1064"/>
      <c r="BS123" s="1064"/>
      <c r="BT123" s="1064"/>
      <c r="BU123" s="1064"/>
      <c r="BV123" s="1064">
        <v>14543961</v>
      </c>
      <c r="BW123" s="1064"/>
      <c r="BX123" s="1064"/>
      <c r="BY123" s="1064"/>
      <c r="BZ123" s="1064"/>
      <c r="CA123" s="1064">
        <v>14082767</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c r="A124" s="1057"/>
      <c r="B124" s="949"/>
      <c r="C124" s="922" t="s">
        <v>434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42.8</v>
      </c>
      <c r="BR124" s="1027"/>
      <c r="BS124" s="1027"/>
      <c r="BT124" s="1027"/>
      <c r="BU124" s="1027"/>
      <c r="BV124" s="1027">
        <v>38.799999999999997</v>
      </c>
      <c r="BW124" s="1027"/>
      <c r="BX124" s="1027"/>
      <c r="BY124" s="1027"/>
      <c r="BZ124" s="1027"/>
      <c r="CA124" s="1027">
        <v>26.6</v>
      </c>
      <c r="CB124" s="1027"/>
      <c r="CC124" s="1027"/>
      <c r="CD124" s="1027"/>
      <c r="CE124" s="1027"/>
      <c r="CF124" s="1028"/>
      <c r="CG124" s="1029"/>
      <c r="CH124" s="1029"/>
      <c r="CI124" s="1029"/>
      <c r="CJ124" s="1030"/>
      <c r="CK124" s="1012"/>
      <c r="CL124" s="1012"/>
      <c r="CM124" s="1012"/>
      <c r="CN124" s="1012"/>
      <c r="CO124" s="1013"/>
      <c r="CP124" s="1019"/>
      <c r="CQ124" s="1020"/>
      <c r="CR124" s="1020"/>
      <c r="CS124" s="1020"/>
      <c r="CT124" s="1020"/>
      <c r="CU124" s="1020"/>
      <c r="CV124" s="1020"/>
      <c r="CW124" s="1020"/>
      <c r="CX124" s="1020"/>
      <c r="CY124" s="1020"/>
      <c r="CZ124" s="1020"/>
      <c r="DA124" s="1020"/>
      <c r="DB124" s="1020"/>
      <c r="DC124" s="1020"/>
      <c r="DD124" s="1020"/>
      <c r="DE124" s="1020"/>
      <c r="DF124" s="1021"/>
      <c r="DG124" s="1004"/>
      <c r="DH124" s="986"/>
      <c r="DI124" s="986"/>
      <c r="DJ124" s="986"/>
      <c r="DK124" s="987"/>
      <c r="DL124" s="985"/>
      <c r="DM124" s="986"/>
      <c r="DN124" s="986"/>
      <c r="DO124" s="986"/>
      <c r="DP124" s="987"/>
      <c r="DQ124" s="985"/>
      <c r="DR124" s="986"/>
      <c r="DS124" s="986"/>
      <c r="DT124" s="986"/>
      <c r="DU124" s="987"/>
      <c r="DV124" s="988"/>
      <c r="DW124" s="989"/>
      <c r="DX124" s="989"/>
      <c r="DY124" s="989"/>
      <c r="DZ124" s="990"/>
    </row>
    <row r="125" spans="1:130" s="230" customFormat="1" ht="26.25" customHeight="1">
      <c r="A125" s="1057"/>
      <c r="B125" s="949"/>
      <c r="C125" s="922" t="s">
        <v>436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447</v>
      </c>
      <c r="CL125" s="1007"/>
      <c r="CM125" s="1007"/>
      <c r="CN125" s="1007"/>
      <c r="CO125" s="1008"/>
      <c r="CP125" s="929" t="s">
        <v>448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438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449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450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451</v>
      </c>
      <c r="AY127" s="1032"/>
      <c r="AZ127" s="1032"/>
      <c r="BA127" s="1032"/>
      <c r="BB127" s="1032"/>
      <c r="BC127" s="1032"/>
      <c r="BD127" s="1032"/>
      <c r="BE127" s="1033"/>
      <c r="BF127" s="1034" t="s">
        <v>452</v>
      </c>
      <c r="BG127" s="1032"/>
      <c r="BH127" s="1032"/>
      <c r="BI127" s="1032"/>
      <c r="BJ127" s="1032"/>
      <c r="BK127" s="1032"/>
      <c r="BL127" s="1033"/>
      <c r="BM127" s="1034" t="s">
        <v>453</v>
      </c>
      <c r="BN127" s="1032"/>
      <c r="BO127" s="1032"/>
      <c r="BP127" s="1032"/>
      <c r="BQ127" s="1032"/>
      <c r="BR127" s="1032"/>
      <c r="BS127" s="1033"/>
      <c r="BT127" s="1034" t="s">
        <v>454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455</v>
      </c>
      <c r="CQ127" s="923"/>
      <c r="CR127" s="923"/>
      <c r="CS127" s="923"/>
      <c r="CT127" s="923"/>
      <c r="CU127" s="923"/>
      <c r="CV127" s="923"/>
      <c r="CW127" s="923"/>
      <c r="CX127" s="923"/>
      <c r="CY127" s="923"/>
      <c r="CZ127" s="923"/>
      <c r="DA127" s="923"/>
      <c r="DB127" s="923"/>
      <c r="DC127" s="923"/>
      <c r="DD127" s="923"/>
      <c r="DE127" s="923"/>
      <c r="DF127" s="924"/>
      <c r="DG127" s="925">
        <v>86134</v>
      </c>
      <c r="DH127" s="926"/>
      <c r="DI127" s="926"/>
      <c r="DJ127" s="926"/>
      <c r="DK127" s="926"/>
      <c r="DL127" s="926">
        <v>84846</v>
      </c>
      <c r="DM127" s="926"/>
      <c r="DN127" s="926"/>
      <c r="DO127" s="926"/>
      <c r="DP127" s="926"/>
      <c r="DQ127" s="926">
        <v>88581</v>
      </c>
      <c r="DR127" s="926"/>
      <c r="DS127" s="926"/>
      <c r="DT127" s="926"/>
      <c r="DU127" s="926"/>
      <c r="DV127" s="927">
        <v>2.1</v>
      </c>
      <c r="DW127" s="927"/>
      <c r="DX127" s="927"/>
      <c r="DY127" s="927"/>
      <c r="DZ127" s="928"/>
    </row>
    <row r="128" spans="1:130" s="230" customFormat="1" ht="26.25" customHeight="1" thickBot="1">
      <c r="A128" s="1041" t="s">
        <v>456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457</v>
      </c>
      <c r="X128" s="1043"/>
      <c r="Y128" s="1043"/>
      <c r="Z128" s="1044"/>
      <c r="AA128" s="1045">
        <v>144366</v>
      </c>
      <c r="AB128" s="1046"/>
      <c r="AC128" s="1046"/>
      <c r="AD128" s="1046"/>
      <c r="AE128" s="1047"/>
      <c r="AF128" s="1048">
        <v>120690</v>
      </c>
      <c r="AG128" s="1046"/>
      <c r="AH128" s="1046"/>
      <c r="AI128" s="1046"/>
      <c r="AJ128" s="1047"/>
      <c r="AK128" s="1048">
        <v>87527</v>
      </c>
      <c r="AL128" s="1046"/>
      <c r="AM128" s="1046"/>
      <c r="AN128" s="1046"/>
      <c r="AO128" s="1047"/>
      <c r="AP128" s="1049"/>
      <c r="AQ128" s="1050"/>
      <c r="AR128" s="1050"/>
      <c r="AS128" s="1050"/>
      <c r="AT128" s="1051"/>
      <c r="AU128" s="232"/>
      <c r="AV128" s="232"/>
      <c r="AW128" s="232"/>
      <c r="AX128" s="896" t="s">
        <v>458</v>
      </c>
      <c r="AY128" s="897"/>
      <c r="AZ128" s="897"/>
      <c r="BA128" s="897"/>
      <c r="BB128" s="897"/>
      <c r="BC128" s="897"/>
      <c r="BD128" s="897"/>
      <c r="BE128" s="898"/>
      <c r="BF128" s="1052" t="s">
        <v>122</v>
      </c>
      <c r="BG128" s="1053"/>
      <c r="BH128" s="1053"/>
      <c r="BI128" s="1053"/>
      <c r="BJ128" s="1053"/>
      <c r="BK128" s="1053"/>
      <c r="BL128" s="1054"/>
      <c r="BM128" s="1052">
        <v>14.8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459</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460</v>
      </c>
      <c r="X129" s="1071"/>
      <c r="Y129" s="1071"/>
      <c r="Z129" s="1072"/>
      <c r="AA129" s="958">
        <v>5332966</v>
      </c>
      <c r="AB129" s="959"/>
      <c r="AC129" s="959"/>
      <c r="AD129" s="959"/>
      <c r="AE129" s="960"/>
      <c r="AF129" s="961">
        <v>5269066</v>
      </c>
      <c r="AG129" s="959"/>
      <c r="AH129" s="959"/>
      <c r="AI129" s="959"/>
      <c r="AJ129" s="960"/>
      <c r="AK129" s="961">
        <v>5311146</v>
      </c>
      <c r="AL129" s="959"/>
      <c r="AM129" s="959"/>
      <c r="AN129" s="959"/>
      <c r="AO129" s="960"/>
      <c r="AP129" s="1073"/>
      <c r="AQ129" s="1074"/>
      <c r="AR129" s="1074"/>
      <c r="AS129" s="1074"/>
      <c r="AT129" s="1075"/>
      <c r="AU129" s="233"/>
      <c r="AV129" s="233"/>
      <c r="AW129" s="233"/>
      <c r="AX129" s="1065" t="s">
        <v>461</v>
      </c>
      <c r="AY129" s="923"/>
      <c r="AZ129" s="923"/>
      <c r="BA129" s="923"/>
      <c r="BB129" s="923"/>
      <c r="BC129" s="923"/>
      <c r="BD129" s="923"/>
      <c r="BE129" s="924"/>
      <c r="BF129" s="1066" t="s">
        <v>122</v>
      </c>
      <c r="BG129" s="1067"/>
      <c r="BH129" s="1067"/>
      <c r="BI129" s="1067"/>
      <c r="BJ129" s="1067"/>
      <c r="BK129" s="1067"/>
      <c r="BL129" s="1068"/>
      <c r="BM129" s="1066">
        <v>19.8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463</v>
      </c>
      <c r="X130" s="1071"/>
      <c r="Y130" s="1071"/>
      <c r="Z130" s="1072"/>
      <c r="AA130" s="958">
        <v>945769</v>
      </c>
      <c r="AB130" s="959"/>
      <c r="AC130" s="959"/>
      <c r="AD130" s="959"/>
      <c r="AE130" s="960"/>
      <c r="AF130" s="961">
        <v>964621</v>
      </c>
      <c r="AG130" s="959"/>
      <c r="AH130" s="959"/>
      <c r="AI130" s="959"/>
      <c r="AJ130" s="960"/>
      <c r="AK130" s="961">
        <v>1020359</v>
      </c>
      <c r="AL130" s="959"/>
      <c r="AM130" s="959"/>
      <c r="AN130" s="959"/>
      <c r="AO130" s="960"/>
      <c r="AP130" s="1073"/>
      <c r="AQ130" s="1074"/>
      <c r="AR130" s="1074"/>
      <c r="AS130" s="1074"/>
      <c r="AT130" s="1075"/>
      <c r="AU130" s="233"/>
      <c r="AV130" s="233"/>
      <c r="AW130" s="233"/>
      <c r="AX130" s="1065" t="s">
        <v>464</v>
      </c>
      <c r="AY130" s="923"/>
      <c r="AZ130" s="923"/>
      <c r="BA130" s="923"/>
      <c r="BB130" s="923"/>
      <c r="BC130" s="923"/>
      <c r="BD130" s="923"/>
      <c r="BE130" s="924"/>
      <c r="BF130" s="1101">
        <v>8.1999999999999993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465</v>
      </c>
      <c r="X131" s="1108"/>
      <c r="Y131" s="1108"/>
      <c r="Z131" s="1109"/>
      <c r="AA131" s="1004">
        <v>4387197</v>
      </c>
      <c r="AB131" s="986"/>
      <c r="AC131" s="986"/>
      <c r="AD131" s="986"/>
      <c r="AE131" s="987"/>
      <c r="AF131" s="985">
        <v>4304445</v>
      </c>
      <c r="AG131" s="986"/>
      <c r="AH131" s="986"/>
      <c r="AI131" s="986"/>
      <c r="AJ131" s="987"/>
      <c r="AK131" s="985">
        <v>4290787</v>
      </c>
      <c r="AL131" s="986"/>
      <c r="AM131" s="986"/>
      <c r="AN131" s="986"/>
      <c r="AO131" s="987"/>
      <c r="AP131" s="1110"/>
      <c r="AQ131" s="1111"/>
      <c r="AR131" s="1111"/>
      <c r="AS131" s="1111"/>
      <c r="AT131" s="1112"/>
      <c r="AU131" s="233"/>
      <c r="AV131" s="233"/>
      <c r="AW131" s="233"/>
      <c r="AX131" s="1083" t="s">
        <v>466</v>
      </c>
      <c r="AY131" s="726"/>
      <c r="AZ131" s="726"/>
      <c r="BA131" s="726"/>
      <c r="BB131" s="726"/>
      <c r="BC131" s="726"/>
      <c r="BD131" s="726"/>
      <c r="BE131" s="1036"/>
      <c r="BF131" s="1084">
        <v>26.6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467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468</v>
      </c>
      <c r="W132" s="1094"/>
      <c r="X132" s="1094"/>
      <c r="Y132" s="1094"/>
      <c r="Z132" s="1095"/>
      <c r="AA132" s="1096">
        <v>8.4729042260000007</v>
      </c>
      <c r="AB132" s="1097"/>
      <c r="AC132" s="1097"/>
      <c r="AD132" s="1097"/>
      <c r="AE132" s="1098"/>
      <c r="AF132" s="1099">
        <v>9.1726111029999995</v>
      </c>
      <c r="AG132" s="1097"/>
      <c r="AH132" s="1097"/>
      <c r="AI132" s="1097"/>
      <c r="AJ132" s="1098"/>
      <c r="AK132" s="1099">
        <v>6.9965952629999997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469</v>
      </c>
      <c r="W133" s="1077"/>
      <c r="X133" s="1077"/>
      <c r="Y133" s="1077"/>
      <c r="Z133" s="1078"/>
      <c r="AA133" s="1079">
        <v>8.6999999999999993</v>
      </c>
      <c r="AB133" s="1080"/>
      <c r="AC133" s="1080"/>
      <c r="AD133" s="1080"/>
      <c r="AE133" s="1081"/>
      <c r="AF133" s="1079">
        <v>8.6999999999999993</v>
      </c>
      <c r="AG133" s="1080"/>
      <c r="AH133" s="1080"/>
      <c r="AI133" s="1080"/>
      <c r="AJ133" s="1081"/>
      <c r="AK133" s="1079">
        <v>8.1999999999999993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HFAoqMsPr6q18I2Ot76B9w0K4UHTfucbzy93afzWvRyseNOqFvBvI/90kBn/cXHAm9/GD+JZNEJV+D6QdechA==" saltValue="Rk35t5nNXnCh5phV72O3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470</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Y/ZA2pVSYR8adrxligpRMNaVvi4FxorhnmBpBjO8KP6Ghm+O0tUt5cs9+MbI6htwJ0I0DJ25KHZqto+4FuOILA==" saltValue="drpr6Aoh7MLYbMYlmcznp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mIUSqvfI7fenqrQ+jdoLhGVpbO3VEV4nhzC8qlCxrg4e3NqFZOGNF1hJw9Fxtsqtt80yT3UbQ1IRfwQhCy9aw==" saltValue="7lY8MhN9BsmtpKzBoyO9aw=="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472</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473</v>
      </c>
      <c r="AP7" s="272"/>
      <c r="AQ7" s="273" t="s">
        <v>474</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475</v>
      </c>
      <c r="AQ8" s="279" t="s">
        <v>476</v>
      </c>
      <c r="AR8" s="280" t="s">
        <v>477</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478</v>
      </c>
      <c r="AL9" s="1117"/>
      <c r="AM9" s="1117"/>
      <c r="AN9" s="1118"/>
      <c r="AO9" s="281">
        <v>1728804</v>
      </c>
      <c r="AP9" s="281">
        <v>113603</v>
      </c>
      <c r="AQ9" s="282">
        <v>93942</v>
      </c>
      <c r="AR9" s="283">
        <v>20.9</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479</v>
      </c>
      <c r="AL10" s="1117"/>
      <c r="AM10" s="1117"/>
      <c r="AN10" s="1118"/>
      <c r="AO10" s="284">
        <v>201580</v>
      </c>
      <c r="AP10" s="284">
        <v>13246</v>
      </c>
      <c r="AQ10" s="285">
        <v>12590</v>
      </c>
      <c r="AR10" s="286">
        <v>5.2</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480</v>
      </c>
      <c r="AL11" s="1117"/>
      <c r="AM11" s="1117"/>
      <c r="AN11" s="1118"/>
      <c r="AO11" s="284">
        <v>536</v>
      </c>
      <c r="AP11" s="284">
        <v>35</v>
      </c>
      <c r="AQ11" s="285">
        <v>461</v>
      </c>
      <c r="AR11" s="286">
        <v>-92.4</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481</v>
      </c>
      <c r="AL12" s="1117"/>
      <c r="AM12" s="1117"/>
      <c r="AN12" s="1118"/>
      <c r="AO12" s="284" t="s">
        <v>482</v>
      </c>
      <c r="AP12" s="284" t="s">
        <v>482</v>
      </c>
      <c r="AQ12" s="285">
        <v>24</v>
      </c>
      <c r="AR12" s="286" t="s">
        <v>482</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483</v>
      </c>
      <c r="AL13" s="1117"/>
      <c r="AM13" s="1117"/>
      <c r="AN13" s="1118"/>
      <c r="AO13" s="284">
        <v>55088</v>
      </c>
      <c r="AP13" s="284">
        <v>3620</v>
      </c>
      <c r="AQ13" s="285">
        <v>3962</v>
      </c>
      <c r="AR13" s="286">
        <v>-8.6</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484</v>
      </c>
      <c r="AL14" s="1117"/>
      <c r="AM14" s="1117"/>
      <c r="AN14" s="1118"/>
      <c r="AO14" s="284">
        <v>14295</v>
      </c>
      <c r="AP14" s="284">
        <v>939</v>
      </c>
      <c r="AQ14" s="285">
        <v>1657</v>
      </c>
      <c r="AR14" s="286">
        <v>-43.3</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485</v>
      </c>
      <c r="AL15" s="1120"/>
      <c r="AM15" s="1120"/>
      <c r="AN15" s="1121"/>
      <c r="AO15" s="284">
        <v>-95429</v>
      </c>
      <c r="AP15" s="284">
        <v>-6271</v>
      </c>
      <c r="AQ15" s="285">
        <v>-5526</v>
      </c>
      <c r="AR15" s="286">
        <v>13.5</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1904874</v>
      </c>
      <c r="AP16" s="284">
        <v>125172</v>
      </c>
      <c r="AQ16" s="285">
        <v>107111</v>
      </c>
      <c r="AR16" s="286">
        <v>16.899999999999999</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486</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487</v>
      </c>
      <c r="AP20" s="293" t="s">
        <v>488</v>
      </c>
      <c r="AQ20" s="294" t="s">
        <v>489</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490</v>
      </c>
      <c r="AL21" s="1123"/>
      <c r="AM21" s="1123"/>
      <c r="AN21" s="1124"/>
      <c r="AO21" s="297">
        <v>12.95</v>
      </c>
      <c r="AP21" s="298">
        <v>9.3000000000000007</v>
      </c>
      <c r="AQ21" s="299">
        <v>3.65</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491</v>
      </c>
      <c r="AL22" s="1123"/>
      <c r="AM22" s="1123"/>
      <c r="AN22" s="1124"/>
      <c r="AO22" s="302">
        <v>93.5</v>
      </c>
      <c r="AP22" s="303">
        <v>96.8</v>
      </c>
      <c r="AQ22" s="304">
        <v>-3.3</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492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493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494</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473</v>
      </c>
      <c r="AP30" s="272"/>
      <c r="AQ30" s="273" t="s">
        <v>474</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475</v>
      </c>
      <c r="AQ31" s="279" t="s">
        <v>476</v>
      </c>
      <c r="AR31" s="280" t="s">
        <v>477</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495</v>
      </c>
      <c r="AL32" s="1131"/>
      <c r="AM32" s="1131"/>
      <c r="AN32" s="1132"/>
      <c r="AO32" s="312">
        <v>1377763</v>
      </c>
      <c r="AP32" s="312">
        <v>90535</v>
      </c>
      <c r="AQ32" s="313">
        <v>49869</v>
      </c>
      <c r="AR32" s="314">
        <v>81.5</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496</v>
      </c>
      <c r="AL33" s="1131"/>
      <c r="AM33" s="1131"/>
      <c r="AN33" s="1132"/>
      <c r="AO33" s="312" t="s">
        <v>482</v>
      </c>
      <c r="AP33" s="312" t="s">
        <v>482</v>
      </c>
      <c r="AQ33" s="313" t="s">
        <v>482</v>
      </c>
      <c r="AR33" s="314" t="s">
        <v>482</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497</v>
      </c>
      <c r="AL34" s="1131"/>
      <c r="AM34" s="1131"/>
      <c r="AN34" s="1132"/>
      <c r="AO34" s="312" t="s">
        <v>482</v>
      </c>
      <c r="AP34" s="312" t="s">
        <v>482</v>
      </c>
      <c r="AQ34" s="313" t="s">
        <v>482</v>
      </c>
      <c r="AR34" s="314" t="s">
        <v>482</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498</v>
      </c>
      <c r="AL35" s="1131"/>
      <c r="AM35" s="1131"/>
      <c r="AN35" s="1132"/>
      <c r="AO35" s="312" t="s">
        <v>482</v>
      </c>
      <c r="AP35" s="312" t="s">
        <v>482</v>
      </c>
      <c r="AQ35" s="313">
        <v>14647</v>
      </c>
      <c r="AR35" s="314" t="s">
        <v>482</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499</v>
      </c>
      <c r="AL36" s="1131"/>
      <c r="AM36" s="1131"/>
      <c r="AN36" s="1132"/>
      <c r="AO36" s="312">
        <v>30332</v>
      </c>
      <c r="AP36" s="312">
        <v>1993</v>
      </c>
      <c r="AQ36" s="313">
        <v>2417</v>
      </c>
      <c r="AR36" s="314">
        <v>-17.5</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500</v>
      </c>
      <c r="AL37" s="1131"/>
      <c r="AM37" s="1131"/>
      <c r="AN37" s="1132"/>
      <c r="AO37" s="312" t="s">
        <v>482</v>
      </c>
      <c r="AP37" s="312" t="s">
        <v>482</v>
      </c>
      <c r="AQ37" s="313">
        <v>490</v>
      </c>
      <c r="AR37" s="314" t="s">
        <v>482</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501</v>
      </c>
      <c r="AL38" s="1134"/>
      <c r="AM38" s="1134"/>
      <c r="AN38" s="1135"/>
      <c r="AO38" s="315" t="s">
        <v>482</v>
      </c>
      <c r="AP38" s="315" t="s">
        <v>482</v>
      </c>
      <c r="AQ38" s="316">
        <v>2</v>
      </c>
      <c r="AR38" s="304" t="s">
        <v>482</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502</v>
      </c>
      <c r="AL39" s="1134"/>
      <c r="AM39" s="1134"/>
      <c r="AN39" s="1135"/>
      <c r="AO39" s="312">
        <v>-87527</v>
      </c>
      <c r="AP39" s="312">
        <v>-5752</v>
      </c>
      <c r="AQ39" s="313">
        <v>-2755</v>
      </c>
      <c r="AR39" s="314">
        <v>108.8</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503</v>
      </c>
      <c r="AL40" s="1131"/>
      <c r="AM40" s="1131"/>
      <c r="AN40" s="1132"/>
      <c r="AO40" s="312">
        <v>-1020359</v>
      </c>
      <c r="AP40" s="312">
        <v>-67049</v>
      </c>
      <c r="AQ40" s="313">
        <v>-44075</v>
      </c>
      <c r="AR40" s="314">
        <v>52.1</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300209</v>
      </c>
      <c r="AP41" s="312">
        <v>19727</v>
      </c>
      <c r="AQ41" s="313">
        <v>20595</v>
      </c>
      <c r="AR41" s="314">
        <v>-4.2</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505</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473</v>
      </c>
      <c r="AN49" s="1127" t="s">
        <v>506</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507</v>
      </c>
      <c r="AO50" s="329" t="s">
        <v>508</v>
      </c>
      <c r="AP50" s="330" t="s">
        <v>509</v>
      </c>
      <c r="AQ50" s="331" t="s">
        <v>510</v>
      </c>
      <c r="AR50" s="332" t="s">
        <v>511</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512</v>
      </c>
      <c r="AL51" s="325"/>
      <c r="AM51" s="333">
        <v>2982888</v>
      </c>
      <c r="AN51" s="334">
        <v>181507</v>
      </c>
      <c r="AO51" s="335">
        <v>162.30000000000001</v>
      </c>
      <c r="AP51" s="336">
        <v>87464</v>
      </c>
      <c r="AQ51" s="337">
        <v>19</v>
      </c>
      <c r="AR51" s="338">
        <v>143.30000000000001</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513</v>
      </c>
      <c r="AM52" s="341">
        <v>1140630</v>
      </c>
      <c r="AN52" s="342">
        <v>69407</v>
      </c>
      <c r="AO52" s="343">
        <v>65.7</v>
      </c>
      <c r="AP52" s="344">
        <v>47479</v>
      </c>
      <c r="AQ52" s="345">
        <v>10.199999999999999</v>
      </c>
      <c r="AR52" s="346">
        <v>55.5</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514</v>
      </c>
      <c r="AL53" s="325"/>
      <c r="AM53" s="333">
        <v>845033</v>
      </c>
      <c r="AN53" s="334">
        <v>52250</v>
      </c>
      <c r="AO53" s="335">
        <v>-71.2</v>
      </c>
      <c r="AP53" s="336">
        <v>96248</v>
      </c>
      <c r="AQ53" s="337">
        <v>10</v>
      </c>
      <c r="AR53" s="338">
        <v>-81.2</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513</v>
      </c>
      <c r="AM54" s="341">
        <v>642653</v>
      </c>
      <c r="AN54" s="342">
        <v>39736</v>
      </c>
      <c r="AO54" s="343">
        <v>-42.7</v>
      </c>
      <c r="AP54" s="344">
        <v>55768</v>
      </c>
      <c r="AQ54" s="345">
        <v>17.5</v>
      </c>
      <c r="AR54" s="346">
        <v>-60.2</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515</v>
      </c>
      <c r="AL55" s="325"/>
      <c r="AM55" s="333">
        <v>981758</v>
      </c>
      <c r="AN55" s="334">
        <v>61773</v>
      </c>
      <c r="AO55" s="335">
        <v>18.2</v>
      </c>
      <c r="AP55" s="336">
        <v>76413</v>
      </c>
      <c r="AQ55" s="337">
        <v>-20.6</v>
      </c>
      <c r="AR55" s="338">
        <v>38.799999999999997</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513</v>
      </c>
      <c r="AM56" s="341">
        <v>593428</v>
      </c>
      <c r="AN56" s="342">
        <v>37339</v>
      </c>
      <c r="AO56" s="343">
        <v>-6</v>
      </c>
      <c r="AP56" s="344">
        <v>39658</v>
      </c>
      <c r="AQ56" s="345">
        <v>-28.9</v>
      </c>
      <c r="AR56" s="346">
        <v>22.9</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516</v>
      </c>
      <c r="AL57" s="325"/>
      <c r="AM57" s="333">
        <v>2117018</v>
      </c>
      <c r="AN57" s="334">
        <v>135654</v>
      </c>
      <c r="AO57" s="335">
        <v>119.6</v>
      </c>
      <c r="AP57" s="336">
        <v>66481</v>
      </c>
      <c r="AQ57" s="337">
        <v>-13</v>
      </c>
      <c r="AR57" s="338">
        <v>132.6</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513</v>
      </c>
      <c r="AM58" s="341">
        <v>641222</v>
      </c>
      <c r="AN58" s="342">
        <v>41088</v>
      </c>
      <c r="AO58" s="343">
        <v>10</v>
      </c>
      <c r="AP58" s="344">
        <v>36120</v>
      </c>
      <c r="AQ58" s="345">
        <v>-8.9</v>
      </c>
      <c r="AR58" s="346">
        <v>18.899999999999999</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517</v>
      </c>
      <c r="AL59" s="325"/>
      <c r="AM59" s="333">
        <v>756125</v>
      </c>
      <c r="AN59" s="334">
        <v>49686</v>
      </c>
      <c r="AO59" s="335">
        <v>-63.4</v>
      </c>
      <c r="AP59" s="336">
        <v>67825</v>
      </c>
      <c r="AQ59" s="337">
        <v>2</v>
      </c>
      <c r="AR59" s="338">
        <v>-65.400000000000006</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513</v>
      </c>
      <c r="AM60" s="341">
        <v>432350</v>
      </c>
      <c r="AN60" s="342">
        <v>28410</v>
      </c>
      <c r="AO60" s="343">
        <v>-30.9</v>
      </c>
      <c r="AP60" s="344">
        <v>39417</v>
      </c>
      <c r="AQ60" s="345">
        <v>9.1</v>
      </c>
      <c r="AR60" s="346">
        <v>-40</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518</v>
      </c>
      <c r="AL61" s="347"/>
      <c r="AM61" s="348">
        <v>1536564</v>
      </c>
      <c r="AN61" s="349">
        <v>96174</v>
      </c>
      <c r="AO61" s="350">
        <v>33.1</v>
      </c>
      <c r="AP61" s="351">
        <v>78886</v>
      </c>
      <c r="AQ61" s="352">
        <v>-0.5</v>
      </c>
      <c r="AR61" s="338">
        <v>33.6</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513</v>
      </c>
      <c r="AM62" s="341">
        <v>690057</v>
      </c>
      <c r="AN62" s="342">
        <v>43196</v>
      </c>
      <c r="AO62" s="343">
        <v>-0.8</v>
      </c>
      <c r="AP62" s="344">
        <v>43688</v>
      </c>
      <c r="AQ62" s="345">
        <v>-0.2</v>
      </c>
      <c r="AR62" s="346">
        <v>-0.6</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yhDvUZe54Aju7Uq61z5Oh2k2ZHnyALbzlKKzA4duH19kfz9vebxx2Vs1TA8eun8Plpt1jGxv1WTfVUtJ8ZMVNA==" saltValue="DkiNIMbWp8LyFKEVzHi8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470</v>
      </c>
    </row>
    <row r="120" spans="125:125" ht="13.5" hidden="1" customHeight="1"/>
    <row r="121" spans="125:125" ht="13.5" hidden="1" customHeight="1">
      <c r="DU121" s="259"/>
    </row>
  </sheetData>
  <sheetProtection algorithmName="SHA-512" hashValue="/cjkXUaMpm0YhVQiCSf7DGnFswOXAFQXe74sIWiJVEqh/LztP2cfQkAhPEGO/P17wqKTl7YVdY/4PBfY+Nd5vw==" saltValue="aVHwCmLUc+38rx0Td3nZW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470</v>
      </c>
    </row>
  </sheetData>
  <sheetProtection algorithmName="SHA-512" hashValue="j9jxdgYm1221VA84VpVljqIHDg+8a/RKQ48/GRGs9EQy1D3K09ld0I2cVmmBar4r3ZGpHJL0uqEcrSjn3aS8NA==" saltValue="Wjx+HVvV0BMskWb+HD15Z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21.64</v>
      </c>
      <c r="G47" s="12">
        <v>25.43</v>
      </c>
      <c r="H47" s="12">
        <v>28.63</v>
      </c>
      <c r="I47" s="12">
        <v>29.1</v>
      </c>
      <c r="J47" s="13">
        <v>19.46</v>
      </c>
    </row>
    <row r="48" spans="2:10" ht="57.75" customHeight="1">
      <c r="B48" s="14"/>
      <c r="C48" s="1141" t="s">
        <v>4</v>
      </c>
      <c r="D48" s="1141"/>
      <c r="E48" s="1142"/>
      <c r="F48" s="15">
        <v>0.81</v>
      </c>
      <c r="G48" s="16">
        <v>1.03</v>
      </c>
      <c r="H48" s="16">
        <v>3.14</v>
      </c>
      <c r="I48" s="16">
        <v>2.17</v>
      </c>
      <c r="J48" s="17">
        <v>2.17</v>
      </c>
    </row>
    <row r="49" spans="2:10" ht="57.75" customHeight="1" thickBot="1">
      <c r="B49" s="18"/>
      <c r="C49" s="1143" t="s">
        <v>5</v>
      </c>
      <c r="D49" s="1143"/>
      <c r="E49" s="1144"/>
      <c r="F49" s="19" t="s">
        <v>525</v>
      </c>
      <c r="G49" s="20">
        <v>4.68</v>
      </c>
      <c r="H49" s="20">
        <v>6.86</v>
      </c>
      <c r="I49" s="20">
        <v>6.43</v>
      </c>
      <c r="J49" s="21" t="s">
        <v>526</v>
      </c>
    </row>
    <row r="50" spans="2:10"/>
  </sheetData>
  <sheetProtection algorithmName="SHA-512" hashValue="93YbUcNbumZoxM2KhDRTAu2jIkP2RzmU+2aQuumulW407ocOZCd9LxNv6abZH7IOdXrcQ1Gk8wmEZzpokn7yEg==" saltValue="/q6AHG9dQL+dptZhbFdVT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527</v>
      </c>
      <c r="D34" s="1151"/>
      <c r="E34" s="1152"/>
      <c r="F34" s="32" t="s">
        <v>528</v>
      </c>
      <c r="G34" s="33" t="s">
        <v>529</v>
      </c>
      <c r="H34" s="33" t="s">
        <v>530</v>
      </c>
      <c r="I34" s="33" t="s">
        <v>530</v>
      </c>
      <c r="J34" s="34" t="s">
        <v>531</v>
      </c>
      <c r="K34" s="22"/>
      <c r="L34" s="22"/>
      <c r="M34" s="22"/>
      <c r="N34" s="22"/>
      <c r="O34" s="22"/>
      <c r="P34" s="22"/>
    </row>
    <row r="35" spans="1:16" ht="39" customHeight="1">
      <c r="A35" s="22"/>
      <c r="B35" s="35"/>
      <c r="C35" s="1145" t="s">
        <v>532</v>
      </c>
      <c r="D35" s="1146"/>
      <c r="E35" s="1147"/>
      <c r="F35" s="36">
        <v>11.71</v>
      </c>
      <c r="G35" s="37">
        <v>11.42</v>
      </c>
      <c r="H35" s="37">
        <v>3.15</v>
      </c>
      <c r="I35" s="37">
        <v>2.1800000000000002</v>
      </c>
      <c r="J35" s="38">
        <v>2.17</v>
      </c>
      <c r="K35" s="22"/>
      <c r="L35" s="22"/>
      <c r="M35" s="22"/>
      <c r="N35" s="22"/>
      <c r="O35" s="22"/>
      <c r="P35" s="22"/>
    </row>
    <row r="36" spans="1:16" ht="39" customHeight="1">
      <c r="A36" s="22"/>
      <c r="B36" s="35"/>
      <c r="C36" s="1145" t="s">
        <v>533</v>
      </c>
      <c r="D36" s="1146"/>
      <c r="E36" s="1147"/>
      <c r="F36" s="36">
        <v>1.32</v>
      </c>
      <c r="G36" s="37">
        <v>0.31</v>
      </c>
      <c r="H36" s="37">
        <v>1.1499999999999999</v>
      </c>
      <c r="I36" s="37">
        <v>0.17</v>
      </c>
      <c r="J36" s="38">
        <v>0.83</v>
      </c>
      <c r="K36" s="22"/>
      <c r="L36" s="22"/>
      <c r="M36" s="22"/>
      <c r="N36" s="22"/>
      <c r="O36" s="22"/>
      <c r="P36" s="22"/>
    </row>
    <row r="37" spans="1:16" ht="39" customHeight="1">
      <c r="A37" s="22"/>
      <c r="B37" s="35"/>
      <c r="C37" s="1145" t="s">
        <v>534</v>
      </c>
      <c r="D37" s="1146"/>
      <c r="E37" s="1147"/>
      <c r="F37" s="36">
        <v>7.0000000000000007E-2</v>
      </c>
      <c r="G37" s="37">
        <v>0.05</v>
      </c>
      <c r="H37" s="37">
        <v>0.05</v>
      </c>
      <c r="I37" s="37">
        <v>0.08</v>
      </c>
      <c r="J37" s="38">
        <v>0.09</v>
      </c>
      <c r="K37" s="22"/>
      <c r="L37" s="22"/>
      <c r="M37" s="22"/>
      <c r="N37" s="22"/>
      <c r="O37" s="22"/>
      <c r="P37" s="22"/>
    </row>
    <row r="38" spans="1:16" ht="39" customHeight="1">
      <c r="A38" s="22"/>
      <c r="B38" s="35"/>
      <c r="C38" s="1145"/>
      <c r="D38" s="1146"/>
      <c r="E38" s="1147"/>
      <c r="F38" s="36"/>
      <c r="G38" s="37"/>
      <c r="H38" s="37"/>
      <c r="I38" s="37"/>
      <c r="J38" s="38"/>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535</v>
      </c>
      <c r="D42" s="1146"/>
      <c r="E42" s="1147"/>
      <c r="F42" s="36" t="s">
        <v>536</v>
      </c>
      <c r="G42" s="37" t="s">
        <v>537</v>
      </c>
      <c r="H42" s="37" t="s">
        <v>482</v>
      </c>
      <c r="I42" s="37" t="s">
        <v>482</v>
      </c>
      <c r="J42" s="38" t="s">
        <v>482</v>
      </c>
      <c r="K42" s="22"/>
      <c r="L42" s="22"/>
      <c r="M42" s="22"/>
      <c r="N42" s="22"/>
      <c r="O42" s="22"/>
      <c r="P42" s="22"/>
    </row>
    <row r="43" spans="1:16" ht="39" customHeight="1" thickBot="1">
      <c r="A43" s="22"/>
      <c r="B43" s="40"/>
      <c r="C43" s="1148" t="s">
        <v>538</v>
      </c>
      <c r="D43" s="1149"/>
      <c r="E43" s="1150"/>
      <c r="F43" s="41" t="s">
        <v>482</v>
      </c>
      <c r="G43" s="42" t="s">
        <v>482</v>
      </c>
      <c r="H43" s="42">
        <v>0</v>
      </c>
      <c r="I43" s="42" t="s">
        <v>482</v>
      </c>
      <c r="J43" s="43" t="s">
        <v>482</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3WN1TEbDgefEO3OMj823XxHgT6q7oQ6mEEkdcyJpkr8rgxP1t29fBd4ERrTO8yBxGeJfbf/DUmUvyef7FT0ssA==" saltValue="YG6LvjFTSUah+fM4PB9w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3" t="s">
        <v>9</v>
      </c>
      <c r="C45" s="1154"/>
      <c r="D45" s="58"/>
      <c r="E45" s="1159" t="s">
        <v>10</v>
      </c>
      <c r="F45" s="1159"/>
      <c r="G45" s="1159"/>
      <c r="H45" s="1159"/>
      <c r="I45" s="1159"/>
      <c r="J45" s="1160"/>
      <c r="K45" s="59">
        <v>1461</v>
      </c>
      <c r="L45" s="60">
        <v>1408</v>
      </c>
      <c r="M45" s="60">
        <v>1399</v>
      </c>
      <c r="N45" s="60">
        <v>1413</v>
      </c>
      <c r="O45" s="61">
        <v>1378</v>
      </c>
      <c r="P45" s="48"/>
      <c r="Q45" s="48"/>
      <c r="R45" s="48"/>
      <c r="S45" s="48"/>
      <c r="T45" s="48"/>
      <c r="U45" s="48"/>
    </row>
    <row r="46" spans="1:21" ht="30.75" customHeight="1">
      <c r="A46" s="48"/>
      <c r="B46" s="1155"/>
      <c r="C46" s="1156"/>
      <c r="D46" s="62"/>
      <c r="E46" s="1161" t="s">
        <v>11</v>
      </c>
      <c r="F46" s="1161"/>
      <c r="G46" s="1161"/>
      <c r="H46" s="1161"/>
      <c r="I46" s="1161"/>
      <c r="J46" s="1162"/>
      <c r="K46" s="63" t="s">
        <v>482</v>
      </c>
      <c r="L46" s="64" t="s">
        <v>482</v>
      </c>
      <c r="M46" s="64" t="s">
        <v>482</v>
      </c>
      <c r="N46" s="64" t="s">
        <v>482</v>
      </c>
      <c r="O46" s="65" t="s">
        <v>482</v>
      </c>
      <c r="P46" s="48"/>
      <c r="Q46" s="48"/>
      <c r="R46" s="48"/>
      <c r="S46" s="48"/>
      <c r="T46" s="48"/>
      <c r="U46" s="48"/>
    </row>
    <row r="47" spans="1:21" ht="30.75" customHeight="1">
      <c r="A47" s="48"/>
      <c r="B47" s="1155"/>
      <c r="C47" s="1156"/>
      <c r="D47" s="62"/>
      <c r="E47" s="1161" t="s">
        <v>12</v>
      </c>
      <c r="F47" s="1161"/>
      <c r="G47" s="1161"/>
      <c r="H47" s="1161"/>
      <c r="I47" s="1161"/>
      <c r="J47" s="1162"/>
      <c r="K47" s="63" t="s">
        <v>482</v>
      </c>
      <c r="L47" s="64" t="s">
        <v>482</v>
      </c>
      <c r="M47" s="64" t="s">
        <v>482</v>
      </c>
      <c r="N47" s="64" t="s">
        <v>482</v>
      </c>
      <c r="O47" s="65" t="s">
        <v>482</v>
      </c>
      <c r="P47" s="48"/>
      <c r="Q47" s="48"/>
      <c r="R47" s="48"/>
      <c r="S47" s="48"/>
      <c r="T47" s="48"/>
      <c r="U47" s="48"/>
    </row>
    <row r="48" spans="1:21" ht="30.75" customHeight="1">
      <c r="A48" s="48"/>
      <c r="B48" s="1155"/>
      <c r="C48" s="1156"/>
      <c r="D48" s="62"/>
      <c r="E48" s="1161" t="s">
        <v>13</v>
      </c>
      <c r="F48" s="1161"/>
      <c r="G48" s="1161"/>
      <c r="H48" s="1161"/>
      <c r="I48" s="1161"/>
      <c r="J48" s="1162"/>
      <c r="K48" s="63" t="s">
        <v>482</v>
      </c>
      <c r="L48" s="64" t="s">
        <v>482</v>
      </c>
      <c r="M48" s="64" t="s">
        <v>482</v>
      </c>
      <c r="N48" s="64" t="s">
        <v>482</v>
      </c>
      <c r="O48" s="65" t="s">
        <v>482</v>
      </c>
      <c r="P48" s="48"/>
      <c r="Q48" s="48"/>
      <c r="R48" s="48"/>
      <c r="S48" s="48"/>
      <c r="T48" s="48"/>
      <c r="U48" s="48"/>
    </row>
    <row r="49" spans="1:21" ht="30.75" customHeight="1">
      <c r="A49" s="48"/>
      <c r="B49" s="1155"/>
      <c r="C49" s="1156"/>
      <c r="D49" s="62"/>
      <c r="E49" s="1161" t="s">
        <v>14</v>
      </c>
      <c r="F49" s="1161"/>
      <c r="G49" s="1161"/>
      <c r="H49" s="1161"/>
      <c r="I49" s="1161"/>
      <c r="J49" s="1162"/>
      <c r="K49" s="63">
        <v>63</v>
      </c>
      <c r="L49" s="64">
        <v>67</v>
      </c>
      <c r="M49" s="64">
        <v>62</v>
      </c>
      <c r="N49" s="64">
        <v>67</v>
      </c>
      <c r="O49" s="65">
        <v>30</v>
      </c>
      <c r="P49" s="48"/>
      <c r="Q49" s="48"/>
      <c r="R49" s="48"/>
      <c r="S49" s="48"/>
      <c r="T49" s="48"/>
      <c r="U49" s="48"/>
    </row>
    <row r="50" spans="1:21" ht="30.75" customHeight="1">
      <c r="A50" s="48"/>
      <c r="B50" s="1155"/>
      <c r="C50" s="1156"/>
      <c r="D50" s="62"/>
      <c r="E50" s="1161" t="s">
        <v>15</v>
      </c>
      <c r="F50" s="1161"/>
      <c r="G50" s="1161"/>
      <c r="H50" s="1161"/>
      <c r="I50" s="1161"/>
      <c r="J50" s="1162"/>
      <c r="K50" s="63" t="s">
        <v>482</v>
      </c>
      <c r="L50" s="64" t="s">
        <v>482</v>
      </c>
      <c r="M50" s="64" t="s">
        <v>482</v>
      </c>
      <c r="N50" s="64" t="s">
        <v>482</v>
      </c>
      <c r="O50" s="65" t="s">
        <v>482</v>
      </c>
      <c r="P50" s="48"/>
      <c r="Q50" s="48"/>
      <c r="R50" s="48"/>
      <c r="S50" s="48"/>
      <c r="T50" s="48"/>
      <c r="U50" s="48"/>
    </row>
    <row r="51" spans="1:21" ht="30.75" customHeight="1">
      <c r="A51" s="48"/>
      <c r="B51" s="1157"/>
      <c r="C51" s="1158"/>
      <c r="D51" s="66"/>
      <c r="E51" s="1161" t="s">
        <v>16</v>
      </c>
      <c r="F51" s="1161"/>
      <c r="G51" s="1161"/>
      <c r="H51" s="1161"/>
      <c r="I51" s="1161"/>
      <c r="J51" s="1162"/>
      <c r="K51" s="63">
        <v>0</v>
      </c>
      <c r="L51" s="64">
        <v>0</v>
      </c>
      <c r="M51" s="64" t="s">
        <v>482</v>
      </c>
      <c r="N51" s="64" t="s">
        <v>482</v>
      </c>
      <c r="O51" s="65" t="s">
        <v>482</v>
      </c>
      <c r="P51" s="48"/>
      <c r="Q51" s="48"/>
      <c r="R51" s="48"/>
      <c r="S51" s="48"/>
      <c r="T51" s="48"/>
      <c r="U51" s="48"/>
    </row>
    <row r="52" spans="1:21" ht="30.75" customHeight="1">
      <c r="A52" s="48"/>
      <c r="B52" s="1163" t="s">
        <v>17</v>
      </c>
      <c r="C52" s="1164"/>
      <c r="D52" s="66"/>
      <c r="E52" s="1161" t="s">
        <v>18</v>
      </c>
      <c r="F52" s="1161"/>
      <c r="G52" s="1161"/>
      <c r="H52" s="1161"/>
      <c r="I52" s="1161"/>
      <c r="J52" s="1162"/>
      <c r="K52" s="63">
        <v>1174</v>
      </c>
      <c r="L52" s="64">
        <v>1118</v>
      </c>
      <c r="M52" s="64">
        <v>1090</v>
      </c>
      <c r="N52" s="64">
        <v>1086</v>
      </c>
      <c r="O52" s="65">
        <v>1109</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350</v>
      </c>
      <c r="L53" s="69">
        <v>357</v>
      </c>
      <c r="M53" s="69">
        <v>371</v>
      </c>
      <c r="N53" s="69">
        <v>394</v>
      </c>
      <c r="O53" s="70">
        <v>299</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UrbXNZEnhHs/ivucReX9kcy0LhsJIHvageGwwPjLqqDAoLVm+gwUptI1THmZmE9LDxzUmdKpreGZ9nxAm6EJA==" saltValue="G2c3QqAVS5xEqF0SQFqhk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520</v>
      </c>
      <c r="J40" s="103" t="s">
        <v>521</v>
      </c>
      <c r="K40" s="103" t="s">
        <v>522</v>
      </c>
      <c r="L40" s="103" t="s">
        <v>523</v>
      </c>
      <c r="M40" s="104" t="s">
        <v>524</v>
      </c>
    </row>
    <row r="41" spans="2:13" ht="27.75" customHeight="1">
      <c r="B41" s="1184" t="s">
        <v>30</v>
      </c>
      <c r="C41" s="1185"/>
      <c r="D41" s="105"/>
      <c r="E41" s="1190" t="s">
        <v>31</v>
      </c>
      <c r="F41" s="1190"/>
      <c r="G41" s="1190"/>
      <c r="H41" s="1191"/>
      <c r="I41" s="355">
        <v>14473</v>
      </c>
      <c r="J41" s="356">
        <v>14125</v>
      </c>
      <c r="K41" s="356">
        <v>13856</v>
      </c>
      <c r="L41" s="356">
        <v>13631</v>
      </c>
      <c r="M41" s="357">
        <v>12661</v>
      </c>
    </row>
    <row r="42" spans="2:13" ht="27.75" customHeight="1">
      <c r="B42" s="1186"/>
      <c r="C42" s="1187"/>
      <c r="D42" s="106"/>
      <c r="E42" s="1192" t="s">
        <v>32</v>
      </c>
      <c r="F42" s="1192"/>
      <c r="G42" s="1192"/>
      <c r="H42" s="1193"/>
      <c r="I42" s="358" t="s">
        <v>482</v>
      </c>
      <c r="J42" s="359" t="s">
        <v>482</v>
      </c>
      <c r="K42" s="359" t="s">
        <v>482</v>
      </c>
      <c r="L42" s="359" t="s">
        <v>482</v>
      </c>
      <c r="M42" s="360" t="s">
        <v>482</v>
      </c>
    </row>
    <row r="43" spans="2:13" ht="27.75" customHeight="1">
      <c r="B43" s="1186"/>
      <c r="C43" s="1187"/>
      <c r="D43" s="106"/>
      <c r="E43" s="1192" t="s">
        <v>33</v>
      </c>
      <c r="F43" s="1192"/>
      <c r="G43" s="1192"/>
      <c r="H43" s="1193"/>
      <c r="I43" s="358" t="s">
        <v>482</v>
      </c>
      <c r="J43" s="359" t="s">
        <v>482</v>
      </c>
      <c r="K43" s="359" t="s">
        <v>482</v>
      </c>
      <c r="L43" s="359" t="s">
        <v>482</v>
      </c>
      <c r="M43" s="360" t="s">
        <v>482</v>
      </c>
    </row>
    <row r="44" spans="2:13" ht="27.75" customHeight="1">
      <c r="B44" s="1186"/>
      <c r="C44" s="1187"/>
      <c r="D44" s="106"/>
      <c r="E44" s="1192" t="s">
        <v>34</v>
      </c>
      <c r="F44" s="1192"/>
      <c r="G44" s="1192"/>
      <c r="H44" s="1193"/>
      <c r="I44" s="358">
        <v>282</v>
      </c>
      <c r="J44" s="359">
        <v>285</v>
      </c>
      <c r="K44" s="359">
        <v>216</v>
      </c>
      <c r="L44" s="359">
        <v>147</v>
      </c>
      <c r="M44" s="360">
        <v>125</v>
      </c>
    </row>
    <row r="45" spans="2:13" ht="27.75" customHeight="1">
      <c r="B45" s="1186"/>
      <c r="C45" s="1187"/>
      <c r="D45" s="106"/>
      <c r="E45" s="1192" t="s">
        <v>35</v>
      </c>
      <c r="F45" s="1192"/>
      <c r="G45" s="1192"/>
      <c r="H45" s="1193"/>
      <c r="I45" s="358">
        <v>2329</v>
      </c>
      <c r="J45" s="359">
        <v>2355</v>
      </c>
      <c r="K45" s="359">
        <v>2341</v>
      </c>
      <c r="L45" s="359">
        <v>2354</v>
      </c>
      <c r="M45" s="360">
        <v>2351</v>
      </c>
    </row>
    <row r="46" spans="2:13" ht="27.75" customHeight="1">
      <c r="B46" s="1186"/>
      <c r="C46" s="1187"/>
      <c r="D46" s="107"/>
      <c r="E46" s="1192" t="s">
        <v>36</v>
      </c>
      <c r="F46" s="1192"/>
      <c r="G46" s="1192"/>
      <c r="H46" s="1193"/>
      <c r="I46" s="358" t="s">
        <v>482</v>
      </c>
      <c r="J46" s="359" t="s">
        <v>482</v>
      </c>
      <c r="K46" s="359">
        <v>86</v>
      </c>
      <c r="L46" s="359">
        <v>85</v>
      </c>
      <c r="M46" s="360">
        <v>89</v>
      </c>
    </row>
    <row r="47" spans="2:13" ht="27.75" customHeight="1">
      <c r="B47" s="1186"/>
      <c r="C47" s="1187"/>
      <c r="D47" s="108"/>
      <c r="E47" s="1194" t="s">
        <v>37</v>
      </c>
      <c r="F47" s="1195"/>
      <c r="G47" s="1195"/>
      <c r="H47" s="1196"/>
      <c r="I47" s="358" t="s">
        <v>482</v>
      </c>
      <c r="J47" s="359" t="s">
        <v>482</v>
      </c>
      <c r="K47" s="359" t="s">
        <v>482</v>
      </c>
      <c r="L47" s="359" t="s">
        <v>482</v>
      </c>
      <c r="M47" s="360" t="s">
        <v>482</v>
      </c>
    </row>
    <row r="48" spans="2:13" ht="27.75" customHeight="1">
      <c r="B48" s="1186"/>
      <c r="C48" s="1187"/>
      <c r="D48" s="106"/>
      <c r="E48" s="1192" t="s">
        <v>38</v>
      </c>
      <c r="F48" s="1192"/>
      <c r="G48" s="1192"/>
      <c r="H48" s="1193"/>
      <c r="I48" s="358" t="s">
        <v>482</v>
      </c>
      <c r="J48" s="359" t="s">
        <v>482</v>
      </c>
      <c r="K48" s="359" t="s">
        <v>482</v>
      </c>
      <c r="L48" s="359" t="s">
        <v>482</v>
      </c>
      <c r="M48" s="360" t="s">
        <v>482</v>
      </c>
    </row>
    <row r="49" spans="2:13" ht="27.75" customHeight="1">
      <c r="B49" s="1188"/>
      <c r="C49" s="1189"/>
      <c r="D49" s="106"/>
      <c r="E49" s="1192" t="s">
        <v>39</v>
      </c>
      <c r="F49" s="1192"/>
      <c r="G49" s="1192"/>
      <c r="H49" s="1193"/>
      <c r="I49" s="358" t="s">
        <v>482</v>
      </c>
      <c r="J49" s="359" t="s">
        <v>482</v>
      </c>
      <c r="K49" s="359" t="s">
        <v>482</v>
      </c>
      <c r="L49" s="359" t="s">
        <v>482</v>
      </c>
      <c r="M49" s="360" t="s">
        <v>482</v>
      </c>
    </row>
    <row r="50" spans="2:13" ht="27.75" customHeight="1">
      <c r="B50" s="1197" t="s">
        <v>40</v>
      </c>
      <c r="C50" s="1198"/>
      <c r="D50" s="109"/>
      <c r="E50" s="1192" t="s">
        <v>41</v>
      </c>
      <c r="F50" s="1192"/>
      <c r="G50" s="1192"/>
      <c r="H50" s="1193"/>
      <c r="I50" s="358">
        <v>2763</v>
      </c>
      <c r="J50" s="359">
        <v>3103</v>
      </c>
      <c r="K50" s="359">
        <v>3786</v>
      </c>
      <c r="L50" s="359">
        <v>3930</v>
      </c>
      <c r="M50" s="360">
        <v>4039</v>
      </c>
    </row>
    <row r="51" spans="2:13" ht="27.75" customHeight="1">
      <c r="B51" s="1186"/>
      <c r="C51" s="1187"/>
      <c r="D51" s="106"/>
      <c r="E51" s="1192" t="s">
        <v>42</v>
      </c>
      <c r="F51" s="1192"/>
      <c r="G51" s="1192"/>
      <c r="H51" s="1193"/>
      <c r="I51" s="358">
        <v>1498</v>
      </c>
      <c r="J51" s="359">
        <v>1378</v>
      </c>
      <c r="K51" s="359">
        <v>1307</v>
      </c>
      <c r="L51" s="359">
        <v>1440</v>
      </c>
      <c r="M51" s="360">
        <v>1402</v>
      </c>
    </row>
    <row r="52" spans="2:13" ht="27.75" customHeight="1">
      <c r="B52" s="1188"/>
      <c r="C52" s="1189"/>
      <c r="D52" s="106"/>
      <c r="E52" s="1192" t="s">
        <v>43</v>
      </c>
      <c r="F52" s="1192"/>
      <c r="G52" s="1192"/>
      <c r="H52" s="1193"/>
      <c r="I52" s="358">
        <v>9914</v>
      </c>
      <c r="J52" s="359">
        <v>9749</v>
      </c>
      <c r="K52" s="359">
        <v>9525</v>
      </c>
      <c r="L52" s="359">
        <v>9173</v>
      </c>
      <c r="M52" s="360">
        <v>8642</v>
      </c>
    </row>
    <row r="53" spans="2:13" ht="27.75" customHeight="1" thickBot="1">
      <c r="B53" s="1199" t="s">
        <v>19</v>
      </c>
      <c r="C53" s="1200"/>
      <c r="D53" s="110"/>
      <c r="E53" s="1201" t="s">
        <v>44</v>
      </c>
      <c r="F53" s="1201"/>
      <c r="G53" s="1201"/>
      <c r="H53" s="1202"/>
      <c r="I53" s="361">
        <v>2909</v>
      </c>
      <c r="J53" s="362">
        <v>2535</v>
      </c>
      <c r="K53" s="362">
        <v>1881</v>
      </c>
      <c r="L53" s="362">
        <v>1673</v>
      </c>
      <c r="M53" s="363">
        <v>1142</v>
      </c>
    </row>
    <row r="54" spans="2:13" ht="27.75" customHeight="1">
      <c r="B54" s="111"/>
      <c r="C54" s="112"/>
      <c r="D54" s="112"/>
      <c r="E54" s="113"/>
      <c r="F54" s="113"/>
      <c r="G54" s="113"/>
      <c r="H54" s="113"/>
      <c r="I54" s="114"/>
      <c r="J54" s="114"/>
      <c r="K54" s="114"/>
      <c r="L54" s="114"/>
      <c r="M54" s="114"/>
    </row>
    <row r="55" spans="2:13"/>
  </sheetData>
  <sheetProtection algorithmName="SHA-512" hashValue="U5XL0pTynWjSau0kD1ME2A4kQPGRbGPU5Fc9DPESeRMSMJOKlrJrgaC+nom4qH99qrvGqBnsi03tBKkLjH7u7g==" saltValue="63vw+xhZarzNnvqhuxBO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522</v>
      </c>
      <c r="G54" s="119" t="s">
        <v>523</v>
      </c>
      <c r="H54" s="120" t="s">
        <v>524</v>
      </c>
    </row>
    <row r="55" spans="2:8" ht="52.5" customHeight="1">
      <c r="B55" s="121"/>
      <c r="C55" s="1211" t="s">
        <v>46</v>
      </c>
      <c r="D55" s="1211"/>
      <c r="E55" s="1212"/>
      <c r="F55" s="122">
        <v>1527</v>
      </c>
      <c r="G55" s="122">
        <v>1533</v>
      </c>
      <c r="H55" s="123">
        <v>1033</v>
      </c>
    </row>
    <row r="56" spans="2:8" ht="52.5" customHeight="1">
      <c r="B56" s="124"/>
      <c r="C56" s="1213" t="s">
        <v>47</v>
      </c>
      <c r="D56" s="1213"/>
      <c r="E56" s="1214"/>
      <c r="F56" s="125">
        <v>400</v>
      </c>
      <c r="G56" s="125">
        <v>421</v>
      </c>
      <c r="H56" s="126">
        <v>732</v>
      </c>
    </row>
    <row r="57" spans="2:8" ht="53.25" customHeight="1">
      <c r="B57" s="124"/>
      <c r="C57" s="1215" t="s">
        <v>48</v>
      </c>
      <c r="D57" s="1215"/>
      <c r="E57" s="1216"/>
      <c r="F57" s="127">
        <v>1864</v>
      </c>
      <c r="G57" s="127">
        <v>1985</v>
      </c>
      <c r="H57" s="128">
        <v>2286</v>
      </c>
    </row>
    <row r="58" spans="2:8" ht="45.75" customHeight="1">
      <c r="B58" s="129"/>
      <c r="C58" s="1203" t="s">
        <v>548</v>
      </c>
      <c r="D58" s="1204"/>
      <c r="E58" s="1205"/>
      <c r="F58" s="130">
        <v>508</v>
      </c>
      <c r="G58" s="130">
        <v>644</v>
      </c>
      <c r="H58" s="131">
        <v>983</v>
      </c>
    </row>
    <row r="59" spans="2:8" ht="45.75" customHeight="1">
      <c r="B59" s="129"/>
      <c r="C59" s="1203" t="s">
        <v>549</v>
      </c>
      <c r="D59" s="1204"/>
      <c r="E59" s="1205"/>
      <c r="F59" s="130">
        <v>454</v>
      </c>
      <c r="G59" s="130">
        <v>453</v>
      </c>
      <c r="H59" s="131">
        <v>452</v>
      </c>
    </row>
    <row r="60" spans="2:8" ht="45.75" customHeight="1">
      <c r="B60" s="129"/>
      <c r="C60" s="1203" t="s">
        <v>550</v>
      </c>
      <c r="D60" s="1204"/>
      <c r="E60" s="1205"/>
      <c r="F60" s="130">
        <v>485</v>
      </c>
      <c r="G60" s="130">
        <v>472</v>
      </c>
      <c r="H60" s="131">
        <v>444</v>
      </c>
    </row>
    <row r="61" spans="2:8" ht="45.75" customHeight="1">
      <c r="B61" s="129"/>
      <c r="C61" s="1203" t="s">
        <v>551</v>
      </c>
      <c r="D61" s="1204"/>
      <c r="E61" s="1205"/>
      <c r="F61" s="130">
        <v>339</v>
      </c>
      <c r="G61" s="130">
        <v>334</v>
      </c>
      <c r="H61" s="131">
        <v>322</v>
      </c>
    </row>
    <row r="62" spans="2:8" ht="45.75" customHeight="1" thickBot="1">
      <c r="B62" s="132"/>
      <c r="C62" s="1206" t="s">
        <v>552</v>
      </c>
      <c r="D62" s="1207"/>
      <c r="E62" s="1208"/>
      <c r="F62" s="133">
        <v>68</v>
      </c>
      <c r="G62" s="133">
        <v>69</v>
      </c>
      <c r="H62" s="134">
        <v>70</v>
      </c>
    </row>
    <row r="63" spans="2:8" ht="52.5" customHeight="1" thickBot="1">
      <c r="B63" s="135"/>
      <c r="C63" s="1209" t="s">
        <v>49</v>
      </c>
      <c r="D63" s="1209"/>
      <c r="E63" s="1210"/>
      <c r="F63" s="136">
        <v>3791</v>
      </c>
      <c r="G63" s="136">
        <v>3940</v>
      </c>
      <c r="H63" s="137">
        <v>4051</v>
      </c>
    </row>
    <row r="64" spans="2:8"/>
  </sheetData>
  <sheetProtection algorithmName="SHA-512" hashValue="F3NTLCdquXkB/99xnkkfhUwMrMl4YL9a5YBlZHUN7gLZ9e/7FSJT8t/COj/5grc5Md/D/pSgwp0Revqn0tkKGQ==" saltValue="HSkmC/aEw0sKtGGmlt7x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519</v>
      </c>
      <c r="G2" s="151"/>
      <c r="H2" s="152"/>
    </row>
    <row r="3" spans="1:8">
      <c r="A3" s="148" t="s">
        <v>512</v>
      </c>
      <c r="B3" s="153"/>
      <c r="C3" s="154"/>
      <c r="D3" s="155">
        <v>181507</v>
      </c>
      <c r="E3" s="156"/>
      <c r="F3" s="157">
        <v>87464</v>
      </c>
      <c r="G3" s="158"/>
      <c r="H3" s="159"/>
    </row>
    <row r="4" spans="1:8">
      <c r="A4" s="160"/>
      <c r="B4" s="161"/>
      <c r="C4" s="162"/>
      <c r="D4" s="163">
        <v>69407</v>
      </c>
      <c r="E4" s="164"/>
      <c r="F4" s="165">
        <v>47479</v>
      </c>
      <c r="G4" s="166"/>
      <c r="H4" s="167"/>
    </row>
    <row r="5" spans="1:8">
      <c r="A5" s="148" t="s">
        <v>514</v>
      </c>
      <c r="B5" s="153"/>
      <c r="C5" s="154"/>
      <c r="D5" s="155">
        <v>52250</v>
      </c>
      <c r="E5" s="156"/>
      <c r="F5" s="157">
        <v>96248</v>
      </c>
      <c r="G5" s="158"/>
      <c r="H5" s="159"/>
    </row>
    <row r="6" spans="1:8">
      <c r="A6" s="160"/>
      <c r="B6" s="161"/>
      <c r="C6" s="162"/>
      <c r="D6" s="163">
        <v>39736</v>
      </c>
      <c r="E6" s="164"/>
      <c r="F6" s="165">
        <v>55768</v>
      </c>
      <c r="G6" s="166"/>
      <c r="H6" s="167"/>
    </row>
    <row r="7" spans="1:8">
      <c r="A7" s="148" t="s">
        <v>515</v>
      </c>
      <c r="B7" s="153"/>
      <c r="C7" s="154"/>
      <c r="D7" s="155">
        <v>61773</v>
      </c>
      <c r="E7" s="156"/>
      <c r="F7" s="157">
        <v>76413</v>
      </c>
      <c r="G7" s="158"/>
      <c r="H7" s="159"/>
    </row>
    <row r="8" spans="1:8">
      <c r="A8" s="160"/>
      <c r="B8" s="161"/>
      <c r="C8" s="162"/>
      <c r="D8" s="163">
        <v>37339</v>
      </c>
      <c r="E8" s="164"/>
      <c r="F8" s="165">
        <v>39658</v>
      </c>
      <c r="G8" s="166"/>
      <c r="H8" s="167"/>
    </row>
    <row r="9" spans="1:8">
      <c r="A9" s="148" t="s">
        <v>516</v>
      </c>
      <c r="B9" s="153"/>
      <c r="C9" s="154"/>
      <c r="D9" s="155">
        <v>135654</v>
      </c>
      <c r="E9" s="156"/>
      <c r="F9" s="157">
        <v>66481</v>
      </c>
      <c r="G9" s="158"/>
      <c r="H9" s="159"/>
    </row>
    <row r="10" spans="1:8">
      <c r="A10" s="160"/>
      <c r="B10" s="161"/>
      <c r="C10" s="162"/>
      <c r="D10" s="163">
        <v>41088</v>
      </c>
      <c r="E10" s="164"/>
      <c r="F10" s="165">
        <v>36120</v>
      </c>
      <c r="G10" s="166"/>
      <c r="H10" s="167"/>
    </row>
    <row r="11" spans="1:8">
      <c r="A11" s="148" t="s">
        <v>517</v>
      </c>
      <c r="B11" s="153"/>
      <c r="C11" s="154"/>
      <c r="D11" s="155">
        <v>49686</v>
      </c>
      <c r="E11" s="156"/>
      <c r="F11" s="157">
        <v>67825</v>
      </c>
      <c r="G11" s="158"/>
      <c r="H11" s="159"/>
    </row>
    <row r="12" spans="1:8">
      <c r="A12" s="160"/>
      <c r="B12" s="161"/>
      <c r="C12" s="168"/>
      <c r="D12" s="163">
        <v>28410</v>
      </c>
      <c r="E12" s="164"/>
      <c r="F12" s="165">
        <v>39417</v>
      </c>
      <c r="G12" s="166"/>
      <c r="H12" s="167"/>
    </row>
    <row r="13" spans="1:8">
      <c r="A13" s="148"/>
      <c r="B13" s="153"/>
      <c r="C13" s="169"/>
      <c r="D13" s="170">
        <v>96174</v>
      </c>
      <c r="E13" s="171"/>
      <c r="F13" s="172">
        <v>78886</v>
      </c>
      <c r="G13" s="173"/>
      <c r="H13" s="159"/>
    </row>
    <row r="14" spans="1:8">
      <c r="A14" s="160"/>
      <c r="B14" s="161"/>
      <c r="C14" s="162"/>
      <c r="D14" s="163">
        <v>43196</v>
      </c>
      <c r="E14" s="164"/>
      <c r="F14" s="165">
        <v>43688</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0.81</v>
      </c>
      <c r="C19" s="174">
        <f>ROUND(VALUE(SUBSTITUTE(実質収支比率等に係る経年分析!G$48,"▲","-")),2)</f>
        <v>1.03</v>
      </c>
      <c r="D19" s="174">
        <f>ROUND(VALUE(SUBSTITUTE(実質収支比率等に係る経年分析!H$48,"▲","-")),2)</f>
        <v>3.14</v>
      </c>
      <c r="E19" s="174">
        <f>ROUND(VALUE(SUBSTITUTE(実質収支比率等に係る経年分析!I$48,"▲","-")),2)</f>
        <v>2.17</v>
      </c>
      <c r="F19" s="174">
        <f>ROUND(VALUE(SUBSTITUTE(実質収支比率等に係る経年分析!J$48,"▲","-")),2)</f>
        <v>2.17</v>
      </c>
    </row>
    <row r="20" spans="1:11">
      <c r="A20" s="174" t="s">
        <v>53</v>
      </c>
      <c r="B20" s="174">
        <f>ROUND(VALUE(SUBSTITUTE(実質収支比率等に係る経年分析!F$47,"▲","-")),2)</f>
        <v>21.64</v>
      </c>
      <c r="C20" s="174">
        <f>ROUND(VALUE(SUBSTITUTE(実質収支比率等に係る経年分析!G$47,"▲","-")),2)</f>
        <v>25.43</v>
      </c>
      <c r="D20" s="174">
        <f>ROUND(VALUE(SUBSTITUTE(実質収支比率等に係る経年分析!H$47,"▲","-")),2)</f>
        <v>28.63</v>
      </c>
      <c r="E20" s="174">
        <f>ROUND(VALUE(SUBSTITUTE(実質収支比率等に係る経年分析!I$47,"▲","-")),2)</f>
        <v>29.1</v>
      </c>
      <c r="F20" s="174">
        <f>ROUND(VALUE(SUBSTITUTE(実質収支比率等に係る経年分析!J$47,"▲","-")),2)</f>
        <v>19.46</v>
      </c>
    </row>
    <row r="21" spans="1:11">
      <c r="A21" s="174" t="s">
        <v>54</v>
      </c>
      <c r="B21" s="174">
        <f>IF(ISNUMBER(VALUE(SUBSTITUTE(実質収支比率等に係る経年分析!F$49,"▲","-"))),ROUND(VALUE(SUBSTITUTE(実質収支比率等に係る経年分析!F$49,"▲","-")),2),NA())</f>
        <v>-11.88</v>
      </c>
      <c r="C21" s="174">
        <f>IF(ISNUMBER(VALUE(SUBSTITUTE(実質収支比率等に係る経年分析!G$49,"▲","-"))),ROUND(VALUE(SUBSTITUTE(実質収支比率等に係る経年分析!G$49,"▲","-")),2),NA())</f>
        <v>4.68</v>
      </c>
      <c r="D21" s="174">
        <f>IF(ISNUMBER(VALUE(SUBSTITUTE(実質収支比率等に係る経年分析!H$49,"▲","-"))),ROUND(VALUE(SUBSTITUTE(実質収支比率等に係る経年分析!H$49,"▲","-")),2),NA())</f>
        <v>6.86</v>
      </c>
      <c r="E21" s="174">
        <f>IF(ISNUMBER(VALUE(SUBSTITUTE(実質収支比率等に係る経年分析!I$49,"▲","-"))),ROUND(VALUE(SUBSTITUTE(実質収支比率等に係る経年分析!I$49,"▲","-")),2),NA())</f>
        <v>6.43</v>
      </c>
      <c r="F21" s="174">
        <f>IF(ISNUMBER(VALUE(SUBSTITUTE(実質収支比率等に係る経年分析!J$49,"▲","-"))),ROUND(VALUE(SUBSTITUTE(実質収支比率等に係る経年分析!J$49,"▲","-")),2),NA())</f>
        <v>-5.12</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10.86</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10.36</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7.0000000000000007E-2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0.09</v>
      </c>
    </row>
    <row r="34" spans="1:16">
      <c r="A34" s="175" t="str">
        <f>IF(連結実質赤字比率に係る赤字・黒字の構成分析!C$36="",NA(),連結実質赤字比率に係る赤字・黒字の構成分析!C$36)</f>
        <v>国民健康保険事業勘定特別会計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1.1499999999999999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0.83</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11.71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2.1800000000000002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2.17</v>
      </c>
    </row>
    <row r="36" spans="1:16">
      <c r="A36" s="175" t="str">
        <f>IF(連結実質赤字比率に係る赤字・黒字の構成分析!C$34="",NA(),連結実質赤字比率に係る赤字・黒字の構成分析!C$34)</f>
        <v>学校給食センター特別会計</v>
      </c>
      <c r="B36" s="175">
        <f>IF(ROUND(VALUE(SUBSTITUTE(連結実質赤字比率に係る赤字・黒字の構成分析!F$34,"▲", "-")), 2) &lt; 0, ABS(ROUND(VALUE(SUBSTITUTE(連結実質赤字比率に係る赤字・黒字の構成分析!F$34,"▲", "-")), 2)), NA())</f>
        <v>0.03</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0.02</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0.01</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0.01</v>
      </c>
      <c r="I36" s="175" t="e">
        <f>IF(ROUND(VALUE(SUBSTITUTE(連結実質赤字比率に係る赤字・黒字の構成分析!I$34,"▲", "-")), 2) &gt;= 0, ABS(ROUND(VALUE(SUBSTITUTE(連結実質赤字比率に係る赤字・黒字の構成分析!I$34,"▲", "-")), 2)), NA())</f>
        <v>#N/A</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0</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1174</v>
      </c>
      <c r="E42" s="176"/>
      <c r="F42" s="176"/>
      <c r="G42" s="176">
        <f>'実質公債費比率（分子）の構造'!L$52</f>
        <v>1118</v>
      </c>
      <c r="H42" s="176"/>
      <c r="I42" s="176"/>
      <c r="J42" s="176">
        <f>'実質公債費比率（分子）の構造'!M$52</f>
        <v>1090</v>
      </c>
      <c r="K42" s="176"/>
      <c r="L42" s="176"/>
      <c r="M42" s="176">
        <f>'実質公債費比率（分子）の構造'!N$52</f>
        <v>1086</v>
      </c>
      <c r="N42" s="176"/>
      <c r="O42" s="176"/>
      <c r="P42" s="176">
        <f>'実質公債費比率（分子）の構造'!O$52</f>
        <v>1109</v>
      </c>
    </row>
    <row r="43" spans="1:16">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63</v>
      </c>
      <c r="C45" s="176"/>
      <c r="D45" s="176"/>
      <c r="E45" s="176">
        <f>'実質公債費比率（分子）の構造'!L$49</f>
        <v>67</v>
      </c>
      <c r="F45" s="176"/>
      <c r="G45" s="176"/>
      <c r="H45" s="176">
        <f>'実質公債費比率（分子）の構造'!M$49</f>
        <v>62</v>
      </c>
      <c r="I45" s="176"/>
      <c r="J45" s="176"/>
      <c r="K45" s="176">
        <f>'実質公債費比率（分子）の構造'!N$49</f>
        <v>67</v>
      </c>
      <c r="L45" s="176"/>
      <c r="M45" s="176"/>
      <c r="N45" s="176">
        <f>'実質公債費比率（分子）の構造'!O$49</f>
        <v>30</v>
      </c>
      <c r="O45" s="176"/>
      <c r="P45" s="176"/>
    </row>
    <row r="46" spans="1:16">
      <c r="A46" s="176" t="s">
        <v>64</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1461</v>
      </c>
      <c r="C49" s="176"/>
      <c r="D49" s="176"/>
      <c r="E49" s="176">
        <f>'実質公債費比率（分子）の構造'!L$45</f>
        <v>1408</v>
      </c>
      <c r="F49" s="176"/>
      <c r="G49" s="176"/>
      <c r="H49" s="176">
        <f>'実質公債費比率（分子）の構造'!M$45</f>
        <v>1399</v>
      </c>
      <c r="I49" s="176"/>
      <c r="J49" s="176"/>
      <c r="K49" s="176">
        <f>'実質公債費比率（分子）の構造'!N$45</f>
        <v>1413</v>
      </c>
      <c r="L49" s="176"/>
      <c r="M49" s="176"/>
      <c r="N49" s="176">
        <f>'実質公債費比率（分子）の構造'!O$45</f>
        <v>1378</v>
      </c>
      <c r="O49" s="176"/>
      <c r="P49" s="176"/>
    </row>
    <row r="50" spans="1:16">
      <c r="A50" s="176" t="s">
        <v>67</v>
      </c>
      <c r="B50" s="176" t="e">
        <f>NA()</f>
        <v>#N/A</v>
      </c>
      <c r="C50" s="176">
        <f>IF(ISNUMBER('実質公債費比率（分子）の構造'!K$53),'実質公債費比率（分子）の構造'!K$53,NA())</f>
        <v>350</v>
      </c>
      <c r="D50" s="176" t="e">
        <f>NA()</f>
        <v>#N/A</v>
      </c>
      <c r="E50" s="176" t="e">
        <f>NA()</f>
        <v>#N/A</v>
      </c>
      <c r="F50" s="176">
        <f>IF(ISNUMBER('実質公債費比率（分子）の構造'!L$53),'実質公債費比率（分子）の構造'!L$53,NA())</f>
        <v>357</v>
      </c>
      <c r="G50" s="176" t="e">
        <f>NA()</f>
        <v>#N/A</v>
      </c>
      <c r="H50" s="176" t="e">
        <f>NA()</f>
        <v>#N/A</v>
      </c>
      <c r="I50" s="176">
        <f>IF(ISNUMBER('実質公債費比率（分子）の構造'!M$53),'実質公債費比率（分子）の構造'!M$53,NA())</f>
        <v>371</v>
      </c>
      <c r="J50" s="176" t="e">
        <f>NA()</f>
        <v>#N/A</v>
      </c>
      <c r="K50" s="176" t="e">
        <f>NA()</f>
        <v>#N/A</v>
      </c>
      <c r="L50" s="176">
        <f>IF(ISNUMBER('実質公債費比率（分子）の構造'!N$53),'実質公債費比率（分子）の構造'!N$53,NA())</f>
        <v>394</v>
      </c>
      <c r="M50" s="176" t="e">
        <f>NA()</f>
        <v>#N/A</v>
      </c>
      <c r="N50" s="176" t="e">
        <f>NA()</f>
        <v>#N/A</v>
      </c>
      <c r="O50" s="176">
        <f>IF(ISNUMBER('実質公債費比率（分子）の構造'!O$53),'実質公債費比率（分子）の構造'!O$53,NA())</f>
        <v>299</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9914</v>
      </c>
      <c r="E56" s="175"/>
      <c r="F56" s="175"/>
      <c r="G56" s="175">
        <f>'将来負担比率（分子）の構造'!J$52</f>
        <v>9749</v>
      </c>
      <c r="H56" s="175"/>
      <c r="I56" s="175"/>
      <c r="J56" s="175">
        <f>'将来負担比率（分子）の構造'!K$52</f>
        <v>9525</v>
      </c>
      <c r="K56" s="175"/>
      <c r="L56" s="175"/>
      <c r="M56" s="175">
        <f>'将来負担比率（分子）の構造'!L$52</f>
        <v>9173</v>
      </c>
      <c r="N56" s="175"/>
      <c r="O56" s="175"/>
      <c r="P56" s="175">
        <f>'将来負担比率（分子）の構造'!M$52</f>
        <v>8642</v>
      </c>
    </row>
    <row r="57" spans="1:16">
      <c r="A57" s="175" t="s">
        <v>42</v>
      </c>
      <c r="B57" s="175"/>
      <c r="C57" s="175"/>
      <c r="D57" s="175">
        <f>'将来負担比率（分子）の構造'!I$51</f>
        <v>1498</v>
      </c>
      <c r="E57" s="175"/>
      <c r="F57" s="175"/>
      <c r="G57" s="175">
        <f>'将来負担比率（分子）の構造'!J$51</f>
        <v>1378</v>
      </c>
      <c r="H57" s="175"/>
      <c r="I57" s="175"/>
      <c r="J57" s="175">
        <f>'将来負担比率（分子）の構造'!K$51</f>
        <v>1307</v>
      </c>
      <c r="K57" s="175"/>
      <c r="L57" s="175"/>
      <c r="M57" s="175">
        <f>'将来負担比率（分子）の構造'!L$51</f>
        <v>1440</v>
      </c>
      <c r="N57" s="175"/>
      <c r="O57" s="175"/>
      <c r="P57" s="175">
        <f>'将来負担比率（分子）の構造'!M$51</f>
        <v>1402</v>
      </c>
    </row>
    <row r="58" spans="1:16">
      <c r="A58" s="175" t="s">
        <v>41</v>
      </c>
      <c r="B58" s="175"/>
      <c r="C58" s="175"/>
      <c r="D58" s="175">
        <f>'将来負担比率（分子）の構造'!I$50</f>
        <v>2763</v>
      </c>
      <c r="E58" s="175"/>
      <c r="F58" s="175"/>
      <c r="G58" s="175">
        <f>'将来負担比率（分子）の構造'!J$50</f>
        <v>3103</v>
      </c>
      <c r="H58" s="175"/>
      <c r="I58" s="175"/>
      <c r="J58" s="175">
        <f>'将来負担比率（分子）の構造'!K$50</f>
        <v>3786</v>
      </c>
      <c r="K58" s="175"/>
      <c r="L58" s="175"/>
      <c r="M58" s="175">
        <f>'将来負担比率（分子）の構造'!L$50</f>
        <v>3930</v>
      </c>
      <c r="N58" s="175"/>
      <c r="O58" s="175"/>
      <c r="P58" s="175">
        <f>'将来負担比率（分子）の構造'!M$50</f>
        <v>4039</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f>'将来負担比率（分子）の構造'!K$46</f>
        <v>86</v>
      </c>
      <c r="I61" s="175"/>
      <c r="J61" s="175"/>
      <c r="K61" s="175">
        <f>'将来負担比率（分子）の構造'!L$46</f>
        <v>85</v>
      </c>
      <c r="L61" s="175"/>
      <c r="M61" s="175"/>
      <c r="N61" s="175">
        <f>'将来負担比率（分子）の構造'!M$46</f>
        <v>89</v>
      </c>
      <c r="O61" s="175"/>
      <c r="P61" s="175"/>
    </row>
    <row r="62" spans="1:16">
      <c r="A62" s="175" t="s">
        <v>35</v>
      </c>
      <c r="B62" s="175">
        <f>'将来負担比率（分子）の構造'!I$45</f>
        <v>2329</v>
      </c>
      <c r="C62" s="175"/>
      <c r="D62" s="175"/>
      <c r="E62" s="175">
        <f>'将来負担比率（分子）の構造'!J$45</f>
        <v>2355</v>
      </c>
      <c r="F62" s="175"/>
      <c r="G62" s="175"/>
      <c r="H62" s="175">
        <f>'将来負担比率（分子）の構造'!K$45</f>
        <v>2341</v>
      </c>
      <c r="I62" s="175"/>
      <c r="J62" s="175"/>
      <c r="K62" s="175">
        <f>'将来負担比率（分子）の構造'!L$45</f>
        <v>2354</v>
      </c>
      <c r="L62" s="175"/>
      <c r="M62" s="175"/>
      <c r="N62" s="175">
        <f>'将来負担比率（分子）の構造'!M$45</f>
        <v>2351</v>
      </c>
      <c r="O62" s="175"/>
      <c r="P62" s="175"/>
    </row>
    <row r="63" spans="1:16">
      <c r="A63" s="175" t="s">
        <v>34</v>
      </c>
      <c r="B63" s="175">
        <f>'将来負担比率（分子）の構造'!I$44</f>
        <v>282</v>
      </c>
      <c r="C63" s="175"/>
      <c r="D63" s="175"/>
      <c r="E63" s="175">
        <f>'将来負担比率（分子）の構造'!J$44</f>
        <v>285</v>
      </c>
      <c r="F63" s="175"/>
      <c r="G63" s="175"/>
      <c r="H63" s="175">
        <f>'将来負担比率（分子）の構造'!K$44</f>
        <v>216</v>
      </c>
      <c r="I63" s="175"/>
      <c r="J63" s="175"/>
      <c r="K63" s="175">
        <f>'将来負担比率（分子）の構造'!L$44</f>
        <v>147</v>
      </c>
      <c r="L63" s="175"/>
      <c r="M63" s="175"/>
      <c r="N63" s="175">
        <f>'将来負担比率（分子）の構造'!M$44</f>
        <v>125</v>
      </c>
      <c r="O63" s="175"/>
      <c r="P63" s="175"/>
    </row>
    <row r="64" spans="1:16">
      <c r="A64" s="175" t="s">
        <v>33</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14473</v>
      </c>
      <c r="C66" s="175"/>
      <c r="D66" s="175"/>
      <c r="E66" s="175">
        <f>'将来負担比率（分子）の構造'!J$41</f>
        <v>14125</v>
      </c>
      <c r="F66" s="175"/>
      <c r="G66" s="175"/>
      <c r="H66" s="175">
        <f>'将来負担比率（分子）の構造'!K$41</f>
        <v>13856</v>
      </c>
      <c r="I66" s="175"/>
      <c r="J66" s="175"/>
      <c r="K66" s="175">
        <f>'将来負担比率（分子）の構造'!L$41</f>
        <v>13631</v>
      </c>
      <c r="L66" s="175"/>
      <c r="M66" s="175"/>
      <c r="N66" s="175">
        <f>'将来負担比率（分子）の構造'!M$41</f>
        <v>12661</v>
      </c>
      <c r="O66" s="175"/>
      <c r="P66" s="175"/>
    </row>
    <row r="67" spans="1:16">
      <c r="A67" s="175" t="s">
        <v>71</v>
      </c>
      <c r="B67" s="175" t="e">
        <f>NA()</f>
        <v>#N/A</v>
      </c>
      <c r="C67" s="175">
        <f>IF(ISNUMBER('将来負担比率（分子）の構造'!I$53), IF('将来負担比率（分子）の構造'!I$53 &lt; 0, 0, '将来負担比率（分子）の構造'!I$53), NA())</f>
        <v>2909</v>
      </c>
      <c r="D67" s="175" t="e">
        <f>NA()</f>
        <v>#N/A</v>
      </c>
      <c r="E67" s="175" t="e">
        <f>NA()</f>
        <v>#N/A</v>
      </c>
      <c r="F67" s="175">
        <f>IF(ISNUMBER('将来負担比率（分子）の構造'!J$53), IF('将来負担比率（分子）の構造'!J$53 &lt; 0, 0, '将来負担比率（分子）の構造'!J$53), NA())</f>
        <v>2535</v>
      </c>
      <c r="G67" s="175" t="e">
        <f>NA()</f>
        <v>#N/A</v>
      </c>
      <c r="H67" s="175" t="e">
        <f>NA()</f>
        <v>#N/A</v>
      </c>
      <c r="I67" s="175">
        <f>IF(ISNUMBER('将来負担比率（分子）の構造'!K$53), IF('将来負担比率（分子）の構造'!K$53 &lt; 0, 0, '将来負担比率（分子）の構造'!K$53), NA())</f>
        <v>1881</v>
      </c>
      <c r="J67" s="175" t="e">
        <f>NA()</f>
        <v>#N/A</v>
      </c>
      <c r="K67" s="175" t="e">
        <f>NA()</f>
        <v>#N/A</v>
      </c>
      <c r="L67" s="175">
        <f>IF(ISNUMBER('将来負担比率（分子）の構造'!L$53), IF('将来負担比率（分子）の構造'!L$53 &lt; 0, 0, '将来負担比率（分子）の構造'!L$53), NA())</f>
        <v>1673</v>
      </c>
      <c r="M67" s="175" t="e">
        <f>NA()</f>
        <v>#N/A</v>
      </c>
      <c r="N67" s="175" t="e">
        <f>NA()</f>
        <v>#N/A</v>
      </c>
      <c r="O67" s="175">
        <f>IF(ISNUMBER('将来負担比率（分子）の構造'!M$53), IF('将来負担比率（分子）の構造'!M$53 &lt; 0, 0, '将来負担比率（分子）の構造'!M$53), NA())</f>
        <v>1142</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1527</v>
      </c>
      <c r="C72" s="179">
        <f>基金残高に係る経年分析!G55</f>
        <v>1533</v>
      </c>
      <c r="D72" s="179">
        <f>基金残高に係る経年分析!H55</f>
        <v>1033</v>
      </c>
    </row>
    <row r="73" spans="1:16">
      <c r="A73" s="178" t="s">
        <v>74</v>
      </c>
      <c r="B73" s="179">
        <f>基金残高に係る経年分析!F56</f>
        <v>400</v>
      </c>
      <c r="C73" s="179">
        <f>基金残高に係る経年分析!G56</f>
        <v>421</v>
      </c>
      <c r="D73" s="179">
        <f>基金残高に係る経年分析!H56</f>
        <v>732</v>
      </c>
    </row>
    <row r="74" spans="1:16">
      <c r="A74" s="178" t="s">
        <v>75</v>
      </c>
      <c r="B74" s="179">
        <f>基金残高に係る経年分析!F57</f>
        <v>1864</v>
      </c>
      <c r="C74" s="179">
        <f>基金残高に係る経年分析!G57</f>
        <v>1985</v>
      </c>
      <c r="D74" s="179">
        <f>基金残高に係る経年分析!H57</f>
        <v>2286</v>
      </c>
    </row>
  </sheetData>
  <sheetProtection algorithmName="SHA-512" hashValue="CLZ6CWqJnC6Vjq0yrkYEkHoPS8TkwkTk0b91k8gsQi2Y20K1wIGzPw5Uc2ylhHjEtd2Ogl41qdZQ6fB9AFVruA==" saltValue="t08J2vdeOgX8b00y1n4D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2025-03-24T06:06:01Z</cp:lastPrinted>
  <dcterms:created xsi:type="dcterms:W3CDTF">2025-02-19T04:58:06Z</dcterms:created>
  <dcterms:modified xsi:type="dcterms:W3CDTF">2025-03-26T04:56:05Z</dcterms:modified>
  <cp:category/>
</cp:coreProperties>
</file>